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640" windowHeight="11415"/>
  </bookViews>
  <sheets>
    <sheet name="Riverbend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G14" i="2"/>
  <c r="D14" i="2"/>
  <c r="E14" i="2"/>
  <c r="C14" i="2"/>
  <c r="E10" i="3" l="1"/>
  <c r="D10" i="3"/>
  <c r="F10" i="3" s="1"/>
  <c r="I9" i="3"/>
  <c r="H9" i="3"/>
  <c r="G9" i="3"/>
  <c r="E9" i="3"/>
  <c r="D9" i="3"/>
  <c r="J9" i="3" l="1"/>
  <c r="L14" i="2" l="1"/>
  <c r="F14" i="2"/>
  <c r="B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2" i="2"/>
  <c r="G2" i="2"/>
  <c r="D2" i="2"/>
  <c r="E2" i="2"/>
  <c r="C2" i="2"/>
  <c r="H3" i="2"/>
  <c r="G3" i="2"/>
  <c r="D3" i="2"/>
  <c r="E3" i="2"/>
  <c r="C3" i="2"/>
  <c r="I14" i="2" l="1"/>
  <c r="J14" i="2"/>
  <c r="L11" i="2"/>
  <c r="F13" i="2"/>
  <c r="L13" i="2"/>
  <c r="B13" i="2"/>
  <c r="I13" i="2" s="1"/>
  <c r="L12" i="2"/>
  <c r="B12" i="2"/>
  <c r="I12" i="2" s="1"/>
  <c r="F12" i="2"/>
  <c r="F11" i="2"/>
  <c r="B11" i="2"/>
  <c r="I11" i="2" s="1"/>
  <c r="B9" i="2"/>
  <c r="I9" i="2" s="1"/>
  <c r="B10" i="2"/>
  <c r="J10" i="2" s="1"/>
  <c r="L10" i="2"/>
  <c r="F10" i="2"/>
  <c r="L9" i="2"/>
  <c r="F9" i="2"/>
  <c r="L8" i="2"/>
  <c r="B8" i="2"/>
  <c r="J8" i="2" s="1"/>
  <c r="F8" i="2"/>
  <c r="L7" i="2"/>
  <c r="B7" i="2"/>
  <c r="I7" i="2" s="1"/>
  <c r="F7" i="2"/>
  <c r="L6" i="2"/>
  <c r="F6" i="2"/>
  <c r="B6" i="2"/>
  <c r="L5" i="2"/>
  <c r="B5" i="2"/>
  <c r="I5" i="2" s="1"/>
  <c r="F5" i="2"/>
  <c r="L4" i="2"/>
  <c r="B4" i="2"/>
  <c r="I4" i="2" s="1"/>
  <c r="F4" i="2"/>
  <c r="H17" i="2"/>
  <c r="L3" i="2"/>
  <c r="D16" i="2"/>
  <c r="B3" i="2"/>
  <c r="I3" i="2" s="1"/>
  <c r="E16" i="2"/>
  <c r="F3" i="2"/>
  <c r="L2" i="2"/>
  <c r="F2" i="2"/>
  <c r="C16" i="2"/>
  <c r="G16" i="2"/>
  <c r="H16" i="2"/>
  <c r="G17" i="2"/>
  <c r="B2" i="2"/>
  <c r="J2" i="2" s="1"/>
  <c r="E140" i="1"/>
  <c r="D140" i="1"/>
  <c r="I139" i="1"/>
  <c r="H139" i="1"/>
  <c r="G139" i="1"/>
  <c r="E139" i="1"/>
  <c r="D139" i="1"/>
  <c r="K14" i="2" l="1"/>
  <c r="J13" i="2"/>
  <c r="K13" i="2" s="1"/>
  <c r="J7" i="2"/>
  <c r="K7" i="2" s="1"/>
  <c r="I8" i="2"/>
  <c r="K8" i="2" s="1"/>
  <c r="J9" i="2"/>
  <c r="K9" i="2" s="1"/>
  <c r="J11" i="2"/>
  <c r="K11" i="2" s="1"/>
  <c r="J12" i="2"/>
  <c r="K12" i="2" s="1"/>
  <c r="I10" i="2"/>
  <c r="K10" i="2" s="1"/>
  <c r="I6" i="2"/>
  <c r="J6" i="2"/>
  <c r="J4" i="2"/>
  <c r="K4" i="2" s="1"/>
  <c r="J5" i="2"/>
  <c r="K5" i="2" s="1"/>
  <c r="J3" i="2"/>
  <c r="K3" i="2" s="1"/>
  <c r="F16" i="2"/>
  <c r="L16" i="2"/>
  <c r="B16" i="2"/>
  <c r="J16" i="2" s="1"/>
  <c r="I2" i="2"/>
  <c r="K2" i="2" s="1"/>
  <c r="F140" i="1"/>
  <c r="J139" i="1"/>
  <c r="K6" i="2" l="1"/>
  <c r="I16" i="2"/>
  <c r="K16" i="2" s="1"/>
</calcChain>
</file>

<file path=xl/comments1.xml><?xml version="1.0" encoding="utf-8"?>
<comments xmlns="http://schemas.openxmlformats.org/spreadsheetml/2006/main">
  <authors>
    <author>Melissa</author>
  </authors>
  <commentList>
    <comment ref="A13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<sst xmlns="http://schemas.openxmlformats.org/spreadsheetml/2006/main" count="815" uniqueCount="86">
  <si>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</si>
  <si>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</si>
  <si>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</si>
  <si>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</si>
  <si>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</si>
  <si>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</si>
  <si>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</si>
  <si>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</si>
  <si>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</si>
  <si>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</si>
  <si>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</si>
  <si>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</si>
  <si>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</si>
  <si>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</si>
  <si>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</si>
  <si>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</si>
  <si>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Spotsylvania</t>
  </si>
  <si>
    <t xml:space="preserve"> </t>
  </si>
  <si>
    <t>Atlee</t>
  </si>
  <si>
    <t>Drew Seaman</t>
  </si>
  <si>
    <t>Henrico</t>
  </si>
  <si>
    <t>Park View Sterling</t>
  </si>
  <si>
    <t>Away</t>
  </si>
  <si>
    <t>Sterling</t>
  </si>
  <si>
    <t>Broad Run</t>
  </si>
  <si>
    <t>Chancellor</t>
  </si>
  <si>
    <t>Lee-Davis</t>
  </si>
  <si>
    <t>Hanover</t>
  </si>
  <si>
    <t>Caroline</t>
  </si>
  <si>
    <t>Bowling Green</t>
  </si>
  <si>
    <t>Armstrong</t>
  </si>
  <si>
    <t>Massaponax</t>
  </si>
  <si>
    <t>Huguenot</t>
  </si>
  <si>
    <t>Mountain View</t>
  </si>
  <si>
    <t>Stafford</t>
  </si>
  <si>
    <t>Busch Memorial Stadium</t>
  </si>
  <si>
    <t>Courtland</t>
  </si>
  <si>
    <t>Spotsylvania Courthouse</t>
  </si>
  <si>
    <t>James Monroe</t>
  </si>
  <si>
    <t>King George</t>
  </si>
  <si>
    <t>Fredericksburg</t>
  </si>
  <si>
    <t>Richmond</t>
  </si>
  <si>
    <t>Milford</t>
  </si>
  <si>
    <t>Maury Stadium</t>
  </si>
  <si>
    <t>Woodbridge</t>
  </si>
  <si>
    <t>North Stafford</t>
  </si>
  <si>
    <t>Colonial Forge</t>
  </si>
  <si>
    <t>Brooke Point</t>
  </si>
  <si>
    <t>Albemarle</t>
  </si>
  <si>
    <t>Charlottesville</t>
  </si>
  <si>
    <t>Todd Campbell</t>
  </si>
  <si>
    <t>Osbourn Park</t>
  </si>
  <si>
    <t>Manassas</t>
  </si>
  <si>
    <t>playoff at Manassas</t>
  </si>
  <si>
    <t>1OT</t>
  </si>
  <si>
    <t>Orange</t>
  </si>
  <si>
    <t>John Porterfield Park</t>
  </si>
  <si>
    <t>Tony Demarco</t>
  </si>
  <si>
    <t>l</t>
  </si>
  <si>
    <t>Thomas Dale</t>
  </si>
  <si>
    <t>3OT</t>
  </si>
  <si>
    <t>Chester</t>
  </si>
  <si>
    <t>playoff at Chester</t>
  </si>
  <si>
    <t>Battlefield</t>
  </si>
  <si>
    <t>Forest Park</t>
  </si>
  <si>
    <t>Freedom Woodbridge</t>
  </si>
  <si>
    <t>Gar-Field</t>
  </si>
  <si>
    <t>Dale City</t>
  </si>
  <si>
    <t>C. D. Hylton</t>
  </si>
  <si>
    <t>Cosby</t>
  </si>
  <si>
    <t>Midlothian</t>
  </si>
  <si>
    <t>playoff at Stafford</t>
  </si>
  <si>
    <t>playoff at Midlothian</t>
  </si>
  <si>
    <t>G</t>
  </si>
  <si>
    <t>%</t>
  </si>
  <si>
    <t>PF</t>
  </si>
  <si>
    <t>PA</t>
  </si>
  <si>
    <t>Ave</t>
  </si>
  <si>
    <t>Pt. Diff.</t>
  </si>
  <si>
    <t>Pt. %</t>
  </si>
  <si>
    <t>Points / year</t>
  </si>
  <si>
    <t>Tony DeMarco</t>
  </si>
  <si>
    <t>Haymarket</t>
  </si>
  <si>
    <t>playoff at Fredericksburg</t>
  </si>
  <si>
    <t>Manchester</t>
  </si>
  <si>
    <t>J. Wilson Crump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</si>
</sst>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1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138</xdr:row>
      <xdr:rowOff>0</xdr:rowOff>
    </xdr:from>
    <xdr:to>
      <xdr:col>2</xdr:col>
      <xdr:colOff>1476375</xdr:colOff>
      <xdr:row>146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410700"/>
          <a:ext cx="1924050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1476375</xdr:colOff>
      <xdr:row>16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1B6C7C5-FD70-4B6B-BEF4-3301A6832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4974550"/>
          <a:ext cx="192405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0"/>
  <sheetViews>
    <sheetView tabSelected="1" workbookViewId="0">
      <pane ySplit="1" topLeftCell="A98" activePane="bottomLeft" state="frozen"/>
      <selection pane="bottomLeft" activeCell="O106" sqref="O10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17.85546875" style="12" customWidth="1"/>
    <col min="15" max="15" width="29.42578125" style="12" customWidth="1"/>
    <col min="16" max="16384" width="9.140625" style="16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1">
        <v>2004</v>
      </c>
      <c r="B2" s="22">
        <v>42616</v>
      </c>
      <c r="C2" s="23" t="s">
        <v>18</v>
      </c>
      <c r="D2" s="24">
        <v>42</v>
      </c>
      <c r="E2" s="24">
        <v>8</v>
      </c>
      <c r="F2" s="24" t="s">
        <v>6</v>
      </c>
      <c r="G2" s="24">
        <v>1</v>
      </c>
      <c r="H2" s="24"/>
      <c r="I2" s="24"/>
      <c r="J2" s="24"/>
      <c r="K2" s="25" t="s">
        <v>15</v>
      </c>
      <c r="L2" s="26" t="s">
        <v>16</v>
      </c>
      <c r="M2" s="27"/>
      <c r="N2" s="23" t="s">
        <v>19</v>
      </c>
      <c r="O2" s="23"/>
    </row>
    <row r="3" spans="1:15" s="9" customFormat="1" ht="14.25" customHeight="1" x14ac:dyDescent="0.2">
      <c r="A3" s="21">
        <v>2004</v>
      </c>
      <c r="B3" s="22">
        <v>42623</v>
      </c>
      <c r="C3" s="23" t="s">
        <v>20</v>
      </c>
      <c r="D3" s="24">
        <v>0</v>
      </c>
      <c r="E3" s="24">
        <v>34</v>
      </c>
      <c r="F3" s="24" t="s">
        <v>7</v>
      </c>
      <c r="G3" s="24"/>
      <c r="H3" s="24">
        <v>1</v>
      </c>
      <c r="I3" s="24"/>
      <c r="J3" s="24"/>
      <c r="K3" s="25" t="s">
        <v>15</v>
      </c>
      <c r="L3" s="26" t="s">
        <v>16</v>
      </c>
      <c r="M3" s="27"/>
      <c r="N3" s="23" t="s">
        <v>19</v>
      </c>
      <c r="O3" s="23"/>
    </row>
    <row r="4" spans="1:15" s="9" customFormat="1" ht="14.25" customHeight="1" x14ac:dyDescent="0.2">
      <c r="A4" s="21">
        <v>2004</v>
      </c>
      <c r="B4" s="22">
        <v>42630</v>
      </c>
      <c r="C4" s="23" t="s">
        <v>21</v>
      </c>
      <c r="D4" s="24">
        <v>12</v>
      </c>
      <c r="E4" s="24">
        <v>48</v>
      </c>
      <c r="F4" s="24" t="s">
        <v>7</v>
      </c>
      <c r="G4" s="24"/>
      <c r="H4" s="24">
        <v>1</v>
      </c>
      <c r="I4" s="24"/>
      <c r="J4" s="24"/>
      <c r="K4" s="25" t="s">
        <v>22</v>
      </c>
      <c r="L4" s="26" t="s">
        <v>23</v>
      </c>
      <c r="M4" s="27"/>
      <c r="N4" s="23" t="s">
        <v>19</v>
      </c>
      <c r="O4" s="23"/>
    </row>
    <row r="5" spans="1:15" s="9" customFormat="1" ht="14.25" customHeight="1" x14ac:dyDescent="0.2">
      <c r="A5" s="21">
        <v>2004</v>
      </c>
      <c r="B5" s="22">
        <v>42636</v>
      </c>
      <c r="C5" s="23" t="s">
        <v>24</v>
      </c>
      <c r="D5" s="24">
        <v>14</v>
      </c>
      <c r="E5" s="24">
        <v>28</v>
      </c>
      <c r="F5" s="24" t="s">
        <v>7</v>
      </c>
      <c r="G5" s="24"/>
      <c r="H5" s="24">
        <v>1</v>
      </c>
      <c r="I5" s="24"/>
      <c r="J5" s="24"/>
      <c r="K5" s="25" t="s">
        <v>15</v>
      </c>
      <c r="L5" s="26" t="s">
        <v>16</v>
      </c>
      <c r="M5" s="27"/>
      <c r="N5" s="23" t="s">
        <v>19</v>
      </c>
      <c r="O5" s="23"/>
    </row>
    <row r="6" spans="1:15" s="9" customFormat="1" ht="14.25" customHeight="1" x14ac:dyDescent="0.2">
      <c r="A6" s="21">
        <v>2004</v>
      </c>
      <c r="B6" s="22">
        <v>42644</v>
      </c>
      <c r="C6" s="23" t="s">
        <v>25</v>
      </c>
      <c r="D6" s="24">
        <v>13</v>
      </c>
      <c r="E6" s="24">
        <v>17</v>
      </c>
      <c r="F6" s="24" t="s">
        <v>7</v>
      </c>
      <c r="G6" s="24"/>
      <c r="H6" s="24">
        <v>1</v>
      </c>
      <c r="I6" s="24"/>
      <c r="J6" s="24"/>
      <c r="K6" s="25" t="s">
        <v>15</v>
      </c>
      <c r="L6" s="26" t="s">
        <v>16</v>
      </c>
      <c r="M6" s="27"/>
      <c r="N6" s="23" t="s">
        <v>19</v>
      </c>
      <c r="O6" s="23"/>
    </row>
    <row r="7" spans="1:15" s="9" customFormat="1" ht="14.25" customHeight="1" x14ac:dyDescent="0.2">
      <c r="A7" s="21">
        <v>2004</v>
      </c>
      <c r="B7" s="22">
        <v>42651</v>
      </c>
      <c r="C7" s="23" t="s">
        <v>16</v>
      </c>
      <c r="D7" s="24">
        <v>24</v>
      </c>
      <c r="E7" s="24">
        <v>12</v>
      </c>
      <c r="F7" s="24" t="s">
        <v>6</v>
      </c>
      <c r="G7" s="24">
        <v>1</v>
      </c>
      <c r="H7" s="24"/>
      <c r="I7" s="24"/>
      <c r="J7" s="24"/>
      <c r="K7" s="25" t="s">
        <v>22</v>
      </c>
      <c r="L7" s="26" t="s">
        <v>16</v>
      </c>
      <c r="M7" s="27"/>
      <c r="N7" s="23" t="s">
        <v>19</v>
      </c>
      <c r="O7" s="23"/>
    </row>
    <row r="8" spans="1:15" s="9" customFormat="1" ht="14.25" customHeight="1" x14ac:dyDescent="0.2">
      <c r="A8" s="21">
        <v>2004</v>
      </c>
      <c r="B8" s="22">
        <v>42658</v>
      </c>
      <c r="C8" s="23" t="s">
        <v>26</v>
      </c>
      <c r="D8" s="24">
        <v>18</v>
      </c>
      <c r="E8" s="24">
        <v>42</v>
      </c>
      <c r="F8" s="24" t="s">
        <v>7</v>
      </c>
      <c r="G8" s="24"/>
      <c r="H8" s="24">
        <v>1</v>
      </c>
      <c r="I8" s="24"/>
      <c r="J8" s="24"/>
      <c r="K8" s="25" t="s">
        <v>15</v>
      </c>
      <c r="L8" s="26" t="s">
        <v>16</v>
      </c>
      <c r="M8" s="27"/>
      <c r="N8" s="23" t="s">
        <v>19</v>
      </c>
      <c r="O8" s="23"/>
    </row>
    <row r="9" spans="1:15" s="9" customFormat="1" ht="14.25" customHeight="1" x14ac:dyDescent="0.2">
      <c r="A9" s="21">
        <v>2004</v>
      </c>
      <c r="B9" s="22">
        <v>42665</v>
      </c>
      <c r="C9" s="23" t="s">
        <v>27</v>
      </c>
      <c r="D9" s="24">
        <v>17</v>
      </c>
      <c r="E9" s="24">
        <v>6</v>
      </c>
      <c r="F9" s="24" t="s">
        <v>6</v>
      </c>
      <c r="G9" s="24">
        <v>1</v>
      </c>
      <c r="H9" s="24"/>
      <c r="I9" s="24"/>
      <c r="J9" s="24"/>
      <c r="K9" s="25" t="s">
        <v>22</v>
      </c>
      <c r="L9" s="26" t="s">
        <v>27</v>
      </c>
      <c r="M9" s="27"/>
      <c r="N9" s="23" t="s">
        <v>19</v>
      </c>
      <c r="O9" s="23"/>
    </row>
    <row r="10" spans="1:15" s="9" customFormat="1" ht="14.25" customHeight="1" x14ac:dyDescent="0.2">
      <c r="A10" s="21">
        <v>2004</v>
      </c>
      <c r="B10" s="22">
        <v>42672</v>
      </c>
      <c r="C10" s="23" t="s">
        <v>28</v>
      </c>
      <c r="D10" s="24">
        <v>21</v>
      </c>
      <c r="E10" s="24">
        <v>7</v>
      </c>
      <c r="F10" s="24" t="s">
        <v>6</v>
      </c>
      <c r="G10" s="24">
        <v>1</v>
      </c>
      <c r="H10" s="24"/>
      <c r="I10" s="24"/>
      <c r="J10" s="24"/>
      <c r="K10" s="25" t="s">
        <v>22</v>
      </c>
      <c r="L10" s="26" t="s">
        <v>29</v>
      </c>
      <c r="M10" s="27"/>
      <c r="N10" s="23" t="s">
        <v>19</v>
      </c>
      <c r="O10" s="23"/>
    </row>
    <row r="11" spans="1:15" s="9" customFormat="1" ht="14.25" customHeight="1" x14ac:dyDescent="0.2">
      <c r="A11" s="21">
        <v>2004</v>
      </c>
      <c r="B11" s="22">
        <v>42686</v>
      </c>
      <c r="C11" s="23" t="s">
        <v>30</v>
      </c>
      <c r="D11" s="24">
        <v>33</v>
      </c>
      <c r="E11" s="24">
        <v>21</v>
      </c>
      <c r="F11" s="24" t="s">
        <v>6</v>
      </c>
      <c r="G11" s="24">
        <v>1</v>
      </c>
      <c r="H11" s="24"/>
      <c r="I11" s="24"/>
      <c r="J11" s="24"/>
      <c r="K11" s="25" t="s">
        <v>15</v>
      </c>
      <c r="L11" s="26" t="s">
        <v>16</v>
      </c>
      <c r="M11" s="27"/>
      <c r="N11" s="23" t="s">
        <v>19</v>
      </c>
      <c r="O11" s="23"/>
    </row>
    <row r="12" spans="1:15" s="9" customFormat="1" ht="14.25" customHeight="1" x14ac:dyDescent="0.2">
      <c r="A12" s="28">
        <v>2005</v>
      </c>
      <c r="B12" s="29">
        <v>42615</v>
      </c>
      <c r="C12" s="30" t="s">
        <v>31</v>
      </c>
      <c r="D12" s="31">
        <v>17</v>
      </c>
      <c r="E12" s="31">
        <v>42</v>
      </c>
      <c r="F12" s="31" t="s">
        <v>7</v>
      </c>
      <c r="G12" s="31"/>
      <c r="H12" s="31">
        <v>1</v>
      </c>
      <c r="I12" s="31"/>
      <c r="J12" s="31"/>
      <c r="K12" s="32" t="s">
        <v>15</v>
      </c>
      <c r="L12" s="33" t="s">
        <v>16</v>
      </c>
      <c r="M12" s="34"/>
      <c r="N12" s="30" t="s">
        <v>19</v>
      </c>
      <c r="O12" s="30"/>
    </row>
    <row r="13" spans="1:15" s="9" customFormat="1" ht="14.25" customHeight="1" x14ac:dyDescent="0.2">
      <c r="A13" s="28">
        <v>2005</v>
      </c>
      <c r="B13" s="29">
        <v>42622</v>
      </c>
      <c r="C13" s="30" t="s">
        <v>32</v>
      </c>
      <c r="D13" s="31">
        <v>31</v>
      </c>
      <c r="E13" s="31">
        <v>28</v>
      </c>
      <c r="F13" s="31" t="s">
        <v>6</v>
      </c>
      <c r="G13" s="31">
        <v>1</v>
      </c>
      <c r="H13" s="31"/>
      <c r="I13" s="31"/>
      <c r="J13" s="31"/>
      <c r="K13" s="32" t="s">
        <v>15</v>
      </c>
      <c r="L13" s="33" t="s">
        <v>16</v>
      </c>
      <c r="M13" s="34"/>
      <c r="N13" s="30" t="s">
        <v>19</v>
      </c>
      <c r="O13" s="30"/>
    </row>
    <row r="14" spans="1:15" s="9" customFormat="1" ht="14.25" customHeight="1" x14ac:dyDescent="0.2">
      <c r="A14" s="28">
        <v>2005</v>
      </c>
      <c r="B14" s="29">
        <v>42629</v>
      </c>
      <c r="C14" s="30" t="s">
        <v>33</v>
      </c>
      <c r="D14" s="31">
        <v>28</v>
      </c>
      <c r="E14" s="31">
        <v>0</v>
      </c>
      <c r="F14" s="31" t="s">
        <v>6</v>
      </c>
      <c r="G14" s="31">
        <v>1</v>
      </c>
      <c r="H14" s="31"/>
      <c r="I14" s="31"/>
      <c r="J14" s="31"/>
      <c r="K14" s="32" t="s">
        <v>22</v>
      </c>
      <c r="L14" s="33" t="s">
        <v>34</v>
      </c>
      <c r="M14" s="34"/>
      <c r="N14" s="30" t="s">
        <v>19</v>
      </c>
      <c r="O14" s="30"/>
    </row>
    <row r="15" spans="1:15" s="9" customFormat="1" ht="14.25" customHeight="1" x14ac:dyDescent="0.2">
      <c r="A15" s="28">
        <v>2005</v>
      </c>
      <c r="B15" s="29">
        <v>42636</v>
      </c>
      <c r="C15" s="30" t="s">
        <v>34</v>
      </c>
      <c r="D15" s="31">
        <v>21</v>
      </c>
      <c r="E15" s="31">
        <v>24</v>
      </c>
      <c r="F15" s="31" t="s">
        <v>7</v>
      </c>
      <c r="G15" s="31"/>
      <c r="H15" s="31">
        <v>1</v>
      </c>
      <c r="I15" s="31"/>
      <c r="J15" s="31"/>
      <c r="K15" s="32" t="s">
        <v>22</v>
      </c>
      <c r="L15" s="33" t="s">
        <v>34</v>
      </c>
      <c r="M15" s="34" t="s">
        <v>35</v>
      </c>
      <c r="N15" s="30" t="s">
        <v>19</v>
      </c>
      <c r="O15" s="30"/>
    </row>
    <row r="16" spans="1:15" s="9" customFormat="1" ht="14.25" customHeight="1" x14ac:dyDescent="0.2">
      <c r="A16" s="28">
        <v>2005</v>
      </c>
      <c r="B16" s="29">
        <v>42643</v>
      </c>
      <c r="C16" s="30" t="s">
        <v>28</v>
      </c>
      <c r="D16" s="31">
        <v>26</v>
      </c>
      <c r="E16" s="31">
        <v>27</v>
      </c>
      <c r="F16" s="31" t="s">
        <v>7</v>
      </c>
      <c r="G16" s="31"/>
      <c r="H16" s="31">
        <v>1</v>
      </c>
      <c r="I16" s="31"/>
      <c r="J16" s="31"/>
      <c r="K16" s="32" t="s">
        <v>15</v>
      </c>
      <c r="L16" s="33" t="s">
        <v>16</v>
      </c>
      <c r="M16" s="34"/>
      <c r="N16" s="30" t="s">
        <v>19</v>
      </c>
      <c r="O16" s="30"/>
    </row>
    <row r="17" spans="1:15" s="9" customFormat="1" ht="14.25" customHeight="1" x14ac:dyDescent="0.2">
      <c r="A17" s="28">
        <v>2005</v>
      </c>
      <c r="B17" s="29">
        <v>42650</v>
      </c>
      <c r="C17" s="30" t="s">
        <v>36</v>
      </c>
      <c r="D17" s="31">
        <v>7</v>
      </c>
      <c r="E17" s="31">
        <v>31</v>
      </c>
      <c r="F17" s="31" t="s">
        <v>7</v>
      </c>
      <c r="G17" s="31"/>
      <c r="H17" s="31">
        <v>1</v>
      </c>
      <c r="I17" s="31"/>
      <c r="J17" s="31"/>
      <c r="K17" s="32" t="s">
        <v>22</v>
      </c>
      <c r="L17" s="33" t="s">
        <v>37</v>
      </c>
      <c r="M17" s="34"/>
      <c r="N17" s="30" t="s">
        <v>19</v>
      </c>
      <c r="O17" s="30"/>
    </row>
    <row r="18" spans="1:15" s="9" customFormat="1" ht="14.25" customHeight="1" x14ac:dyDescent="0.2">
      <c r="A18" s="28">
        <v>2005</v>
      </c>
      <c r="B18" s="29">
        <v>42657</v>
      </c>
      <c r="C18" s="30" t="s">
        <v>38</v>
      </c>
      <c r="D18" s="31">
        <v>7</v>
      </c>
      <c r="E18" s="31">
        <v>19</v>
      </c>
      <c r="F18" s="31" t="s">
        <v>7</v>
      </c>
      <c r="G18" s="31"/>
      <c r="H18" s="31">
        <v>1</v>
      </c>
      <c r="I18" s="31"/>
      <c r="J18" s="31"/>
      <c r="K18" s="32" t="s">
        <v>15</v>
      </c>
      <c r="L18" s="33" t="s">
        <v>16</v>
      </c>
      <c r="M18" s="34"/>
      <c r="N18" s="30" t="s">
        <v>19</v>
      </c>
      <c r="O18" s="30"/>
    </row>
    <row r="19" spans="1:15" s="9" customFormat="1" ht="14.25" customHeight="1" x14ac:dyDescent="0.2">
      <c r="A19" s="28">
        <v>2005</v>
      </c>
      <c r="B19" s="29">
        <v>42664</v>
      </c>
      <c r="C19" s="30" t="s">
        <v>39</v>
      </c>
      <c r="D19" s="31">
        <v>21</v>
      </c>
      <c r="E19" s="31">
        <v>3</v>
      </c>
      <c r="F19" s="31" t="s">
        <v>6</v>
      </c>
      <c r="G19" s="31">
        <v>1</v>
      </c>
      <c r="H19" s="31"/>
      <c r="I19" s="31"/>
      <c r="J19" s="31"/>
      <c r="K19" s="32" t="s">
        <v>22</v>
      </c>
      <c r="L19" s="33" t="s">
        <v>39</v>
      </c>
      <c r="M19" s="34"/>
      <c r="N19" s="30" t="s">
        <v>19</v>
      </c>
      <c r="O19" s="30"/>
    </row>
    <row r="20" spans="1:15" s="9" customFormat="1" ht="14.25" customHeight="1" x14ac:dyDescent="0.2">
      <c r="A20" s="28">
        <v>2005</v>
      </c>
      <c r="B20" s="29">
        <v>42678</v>
      </c>
      <c r="C20" s="30" t="s">
        <v>25</v>
      </c>
      <c r="D20" s="31">
        <v>24</v>
      </c>
      <c r="E20" s="31">
        <v>16</v>
      </c>
      <c r="F20" s="31" t="s">
        <v>6</v>
      </c>
      <c r="G20" s="31">
        <v>1</v>
      </c>
      <c r="H20" s="31"/>
      <c r="I20" s="31"/>
      <c r="J20" s="31"/>
      <c r="K20" s="32" t="s">
        <v>22</v>
      </c>
      <c r="L20" s="33" t="s">
        <v>25</v>
      </c>
      <c r="M20" s="34"/>
      <c r="N20" s="30" t="s">
        <v>19</v>
      </c>
      <c r="O20" s="30"/>
    </row>
    <row r="21" spans="1:15" s="9" customFormat="1" ht="14.25" customHeight="1" x14ac:dyDescent="0.2">
      <c r="A21" s="28">
        <v>2005</v>
      </c>
      <c r="B21" s="29">
        <v>42685</v>
      </c>
      <c r="C21" s="30" t="s">
        <v>16</v>
      </c>
      <c r="D21" s="31">
        <v>27</v>
      </c>
      <c r="E21" s="31">
        <v>20</v>
      </c>
      <c r="F21" s="31" t="s">
        <v>6</v>
      </c>
      <c r="G21" s="31">
        <v>1</v>
      </c>
      <c r="H21" s="31"/>
      <c r="I21" s="31"/>
      <c r="J21" s="31"/>
      <c r="K21" s="32" t="s">
        <v>15</v>
      </c>
      <c r="L21" s="33" t="s">
        <v>16</v>
      </c>
      <c r="M21" s="34"/>
      <c r="N21" s="30" t="s">
        <v>19</v>
      </c>
      <c r="O21" s="30"/>
    </row>
    <row r="22" spans="1:15" s="9" customFormat="1" ht="14.25" customHeight="1" x14ac:dyDescent="0.2">
      <c r="A22" s="21">
        <v>2006</v>
      </c>
      <c r="B22" s="22">
        <v>42614</v>
      </c>
      <c r="C22" s="23" t="s">
        <v>31</v>
      </c>
      <c r="D22" s="24">
        <v>14</v>
      </c>
      <c r="E22" s="24">
        <v>27</v>
      </c>
      <c r="F22" s="24" t="s">
        <v>7</v>
      </c>
      <c r="G22" s="24"/>
      <c r="H22" s="24">
        <v>1</v>
      </c>
      <c r="I22" s="24"/>
      <c r="J22" s="24"/>
      <c r="K22" s="25" t="s">
        <v>22</v>
      </c>
      <c r="L22" s="26" t="s">
        <v>40</v>
      </c>
      <c r="M22" s="27"/>
      <c r="N22" s="23" t="s">
        <v>19</v>
      </c>
      <c r="O22" s="23"/>
    </row>
    <row r="23" spans="1:15" s="9" customFormat="1" ht="14.25" customHeight="1" x14ac:dyDescent="0.2">
      <c r="A23" s="21">
        <v>2006</v>
      </c>
      <c r="B23" s="22">
        <v>42621</v>
      </c>
      <c r="C23" s="23" t="s">
        <v>32</v>
      </c>
      <c r="D23" s="24">
        <v>25</v>
      </c>
      <c r="E23" s="24">
        <v>21</v>
      </c>
      <c r="F23" s="24" t="s">
        <v>6</v>
      </c>
      <c r="G23" s="24">
        <v>1</v>
      </c>
      <c r="H23" s="24"/>
      <c r="I23" s="24"/>
      <c r="J23" s="24"/>
      <c r="K23" s="25" t="s">
        <v>22</v>
      </c>
      <c r="L23" s="26" t="s">
        <v>41</v>
      </c>
      <c r="M23" s="27"/>
      <c r="N23" s="23" t="s">
        <v>19</v>
      </c>
      <c r="O23" s="23"/>
    </row>
    <row r="24" spans="1:15" s="9" customFormat="1" ht="14.25" customHeight="1" x14ac:dyDescent="0.2">
      <c r="A24" s="21">
        <v>2006</v>
      </c>
      <c r="B24" s="22">
        <v>42628</v>
      </c>
      <c r="C24" s="23" t="s">
        <v>33</v>
      </c>
      <c r="D24" s="24">
        <v>35</v>
      </c>
      <c r="E24" s="24">
        <v>0</v>
      </c>
      <c r="F24" s="24" t="s">
        <v>6</v>
      </c>
      <c r="G24" s="24">
        <v>1</v>
      </c>
      <c r="H24" s="24"/>
      <c r="I24" s="24"/>
      <c r="J24" s="24"/>
      <c r="K24" s="25" t="s">
        <v>15</v>
      </c>
      <c r="L24" s="26" t="s">
        <v>16</v>
      </c>
      <c r="M24" s="27"/>
      <c r="N24" s="23" t="s">
        <v>19</v>
      </c>
      <c r="O24" s="23"/>
    </row>
    <row r="25" spans="1:15" s="9" customFormat="1" ht="14.25" customHeight="1" x14ac:dyDescent="0.2">
      <c r="A25" s="21">
        <v>2006</v>
      </c>
      <c r="B25" s="22">
        <v>42635</v>
      </c>
      <c r="C25" s="23" t="s">
        <v>34</v>
      </c>
      <c r="D25" s="24">
        <v>20</v>
      </c>
      <c r="E25" s="24">
        <v>42</v>
      </c>
      <c r="F25" s="24" t="s">
        <v>7</v>
      </c>
      <c r="G25" s="24"/>
      <c r="H25" s="24">
        <v>1</v>
      </c>
      <c r="I25" s="24"/>
      <c r="J25" s="24"/>
      <c r="K25" s="25" t="s">
        <v>15</v>
      </c>
      <c r="L25" s="26" t="s">
        <v>16</v>
      </c>
      <c r="M25" s="27"/>
      <c r="N25" s="23" t="s">
        <v>19</v>
      </c>
      <c r="O25" s="23"/>
    </row>
    <row r="26" spans="1:15" s="9" customFormat="1" ht="14.25" customHeight="1" x14ac:dyDescent="0.2">
      <c r="A26" s="21">
        <v>2006</v>
      </c>
      <c r="B26" s="22">
        <v>42642</v>
      </c>
      <c r="C26" s="23" t="s">
        <v>28</v>
      </c>
      <c r="D26" s="24">
        <v>24</v>
      </c>
      <c r="E26" s="24">
        <v>40</v>
      </c>
      <c r="F26" s="24" t="s">
        <v>7</v>
      </c>
      <c r="G26" s="24"/>
      <c r="H26" s="24">
        <v>1</v>
      </c>
      <c r="I26" s="24"/>
      <c r="J26" s="24"/>
      <c r="K26" s="25" t="s">
        <v>22</v>
      </c>
      <c r="L26" s="26" t="s">
        <v>42</v>
      </c>
      <c r="M26" s="27"/>
      <c r="N26" s="23" t="s">
        <v>19</v>
      </c>
      <c r="O26" s="23"/>
    </row>
    <row r="27" spans="1:15" s="9" customFormat="1" ht="14.25" customHeight="1" x14ac:dyDescent="0.2">
      <c r="A27" s="21">
        <v>2006</v>
      </c>
      <c r="B27" s="22">
        <v>42649</v>
      </c>
      <c r="C27" s="23" t="s">
        <v>36</v>
      </c>
      <c r="D27" s="24">
        <v>3</v>
      </c>
      <c r="E27" s="24">
        <v>30</v>
      </c>
      <c r="F27" s="24" t="s">
        <v>7</v>
      </c>
      <c r="G27" s="24"/>
      <c r="H27" s="24">
        <v>1</v>
      </c>
      <c r="I27" s="24"/>
      <c r="J27" s="24"/>
      <c r="K27" s="25" t="s">
        <v>15</v>
      </c>
      <c r="L27" s="26" t="s">
        <v>16</v>
      </c>
      <c r="M27" s="27"/>
      <c r="N27" s="23" t="s">
        <v>19</v>
      </c>
      <c r="O27" s="23"/>
    </row>
    <row r="28" spans="1:15" s="9" customFormat="1" ht="14.25" customHeight="1" x14ac:dyDescent="0.2">
      <c r="A28" s="21">
        <v>2006</v>
      </c>
      <c r="B28" s="22">
        <v>42656</v>
      </c>
      <c r="C28" s="23" t="s">
        <v>38</v>
      </c>
      <c r="D28" s="24">
        <v>38</v>
      </c>
      <c r="E28" s="24">
        <v>27</v>
      </c>
      <c r="F28" s="24" t="s">
        <v>6</v>
      </c>
      <c r="G28" s="24">
        <v>1</v>
      </c>
      <c r="H28" s="24"/>
      <c r="I28" s="24"/>
      <c r="J28" s="24"/>
      <c r="K28" s="25" t="s">
        <v>22</v>
      </c>
      <c r="L28" s="26" t="s">
        <v>40</v>
      </c>
      <c r="M28" s="27" t="s">
        <v>43</v>
      </c>
      <c r="N28" s="23" t="s">
        <v>19</v>
      </c>
      <c r="O28" s="23"/>
    </row>
    <row r="29" spans="1:15" s="9" customFormat="1" ht="14.25" customHeight="1" x14ac:dyDescent="0.2">
      <c r="A29" s="21">
        <v>2006</v>
      </c>
      <c r="B29" s="22">
        <v>42663</v>
      </c>
      <c r="C29" s="23" t="s">
        <v>39</v>
      </c>
      <c r="D29" s="24">
        <v>41</v>
      </c>
      <c r="E29" s="24">
        <v>28</v>
      </c>
      <c r="F29" s="24" t="s">
        <v>6</v>
      </c>
      <c r="G29" s="24">
        <v>1</v>
      </c>
      <c r="H29" s="24"/>
      <c r="I29" s="24"/>
      <c r="J29" s="24"/>
      <c r="K29" s="25" t="s">
        <v>15</v>
      </c>
      <c r="L29" s="26" t="s">
        <v>16</v>
      </c>
      <c r="M29" s="27"/>
      <c r="N29" s="23" t="s">
        <v>19</v>
      </c>
      <c r="O29" s="23"/>
    </row>
    <row r="30" spans="1:15" s="9" customFormat="1" ht="14.25" customHeight="1" x14ac:dyDescent="0.2">
      <c r="A30" s="21">
        <v>2006</v>
      </c>
      <c r="B30" s="22">
        <v>42677</v>
      </c>
      <c r="C30" s="23" t="s">
        <v>25</v>
      </c>
      <c r="D30" s="24">
        <v>21</v>
      </c>
      <c r="E30" s="24">
        <v>42</v>
      </c>
      <c r="F30" s="24" t="s">
        <v>7</v>
      </c>
      <c r="G30" s="24"/>
      <c r="H30" s="24">
        <v>1</v>
      </c>
      <c r="I30" s="24"/>
      <c r="J30" s="24"/>
      <c r="K30" s="25" t="s">
        <v>15</v>
      </c>
      <c r="L30" s="26" t="s">
        <v>16</v>
      </c>
      <c r="M30" s="27"/>
      <c r="N30" s="23" t="s">
        <v>19</v>
      </c>
      <c r="O30" s="23"/>
    </row>
    <row r="31" spans="1:15" s="9" customFormat="1" ht="14.25" customHeight="1" x14ac:dyDescent="0.2">
      <c r="A31" s="21">
        <v>2006</v>
      </c>
      <c r="B31" s="22">
        <v>42684</v>
      </c>
      <c r="C31" s="23" t="s">
        <v>16</v>
      </c>
      <c r="D31" s="24">
        <v>61</v>
      </c>
      <c r="E31" s="24">
        <v>34</v>
      </c>
      <c r="F31" s="24" t="s">
        <v>6</v>
      </c>
      <c r="G31" s="24">
        <v>1</v>
      </c>
      <c r="H31" s="24"/>
      <c r="I31" s="24"/>
      <c r="J31" s="24"/>
      <c r="K31" s="25" t="s">
        <v>22</v>
      </c>
      <c r="L31" s="26" t="s">
        <v>16</v>
      </c>
      <c r="M31" s="27"/>
      <c r="N31" s="23" t="s">
        <v>19</v>
      </c>
      <c r="O31" s="23"/>
    </row>
    <row r="32" spans="1:15" s="9" customFormat="1" ht="14.25" customHeight="1" x14ac:dyDescent="0.2">
      <c r="A32" s="28">
        <v>2007</v>
      </c>
      <c r="B32" s="29">
        <v>42613</v>
      </c>
      <c r="C32" s="30" t="s">
        <v>44</v>
      </c>
      <c r="D32" s="31">
        <v>0</v>
      </c>
      <c r="E32" s="31">
        <v>39</v>
      </c>
      <c r="F32" s="31" t="s">
        <v>7</v>
      </c>
      <c r="G32" s="31"/>
      <c r="H32" s="31">
        <v>1</v>
      </c>
      <c r="I32" s="31"/>
      <c r="J32" s="31"/>
      <c r="K32" s="32" t="s">
        <v>15</v>
      </c>
      <c r="L32" s="33" t="s">
        <v>40</v>
      </c>
      <c r="M32" s="34"/>
      <c r="N32" s="30" t="s">
        <v>19</v>
      </c>
      <c r="O32" s="30"/>
    </row>
    <row r="33" spans="1:15" s="9" customFormat="1" ht="14.25" customHeight="1" x14ac:dyDescent="0.2">
      <c r="A33" s="28">
        <v>2007</v>
      </c>
      <c r="B33" s="29">
        <v>42620</v>
      </c>
      <c r="C33" s="30" t="s">
        <v>36</v>
      </c>
      <c r="D33" s="31">
        <v>0</v>
      </c>
      <c r="E33" s="31">
        <v>28</v>
      </c>
      <c r="F33" s="31" t="s">
        <v>7</v>
      </c>
      <c r="G33" s="31"/>
      <c r="H33" s="31">
        <v>1</v>
      </c>
      <c r="I33" s="31"/>
      <c r="J33" s="31"/>
      <c r="K33" s="32" t="s">
        <v>15</v>
      </c>
      <c r="L33" s="33" t="s">
        <v>40</v>
      </c>
      <c r="M33" s="34"/>
      <c r="N33" s="30" t="s">
        <v>19</v>
      </c>
      <c r="O33" s="30"/>
    </row>
    <row r="34" spans="1:15" s="9" customFormat="1" ht="14.25" customHeight="1" x14ac:dyDescent="0.2">
      <c r="A34" s="28">
        <v>2007</v>
      </c>
      <c r="B34" s="29">
        <v>42634</v>
      </c>
      <c r="C34" s="30" t="s">
        <v>25</v>
      </c>
      <c r="D34" s="31">
        <v>21</v>
      </c>
      <c r="E34" s="31">
        <v>35</v>
      </c>
      <c r="F34" s="31" t="s">
        <v>7</v>
      </c>
      <c r="G34" s="31"/>
      <c r="H34" s="31">
        <v>1</v>
      </c>
      <c r="I34" s="31"/>
      <c r="J34" s="31"/>
      <c r="K34" s="32" t="s">
        <v>22</v>
      </c>
      <c r="L34" s="33" t="s">
        <v>25</v>
      </c>
      <c r="M34" s="34"/>
      <c r="N34" s="30" t="s">
        <v>19</v>
      </c>
      <c r="O34" s="30"/>
    </row>
    <row r="35" spans="1:15" s="9" customFormat="1" ht="14.25" customHeight="1" x14ac:dyDescent="0.2">
      <c r="A35" s="28">
        <v>2007</v>
      </c>
      <c r="B35" s="29">
        <v>42641</v>
      </c>
      <c r="C35" s="30" t="s">
        <v>33</v>
      </c>
      <c r="D35" s="31">
        <v>14</v>
      </c>
      <c r="E35" s="31">
        <v>17</v>
      </c>
      <c r="F35" s="31" t="s">
        <v>7</v>
      </c>
      <c r="G35" s="31"/>
      <c r="H35" s="31">
        <v>1</v>
      </c>
      <c r="I35" s="31"/>
      <c r="J35" s="31"/>
      <c r="K35" s="32" t="s">
        <v>22</v>
      </c>
      <c r="L35" s="33" t="s">
        <v>34</v>
      </c>
      <c r="M35" s="34"/>
      <c r="N35" s="30" t="s">
        <v>19</v>
      </c>
      <c r="O35" s="30"/>
    </row>
    <row r="36" spans="1:15" s="9" customFormat="1" ht="14.25" customHeight="1" x14ac:dyDescent="0.2">
      <c r="A36" s="28">
        <v>2007</v>
      </c>
      <c r="B36" s="29">
        <v>42648</v>
      </c>
      <c r="C36" s="30" t="s">
        <v>31</v>
      </c>
      <c r="D36" s="31">
        <v>14</v>
      </c>
      <c r="E36" s="31">
        <v>49</v>
      </c>
      <c r="F36" s="31" t="s">
        <v>7</v>
      </c>
      <c r="G36" s="31"/>
      <c r="H36" s="31">
        <v>1</v>
      </c>
      <c r="I36" s="31"/>
      <c r="J36" s="31"/>
      <c r="K36" s="32" t="s">
        <v>15</v>
      </c>
      <c r="L36" s="33" t="s">
        <v>40</v>
      </c>
      <c r="M36" s="34"/>
      <c r="N36" s="30" t="s">
        <v>19</v>
      </c>
      <c r="O36" s="30"/>
    </row>
    <row r="37" spans="1:15" s="9" customFormat="1" ht="14.25" customHeight="1" x14ac:dyDescent="0.2">
      <c r="A37" s="28">
        <v>2007</v>
      </c>
      <c r="B37" s="29">
        <v>42655</v>
      </c>
      <c r="C37" s="30" t="s">
        <v>45</v>
      </c>
      <c r="D37" s="31">
        <v>21</v>
      </c>
      <c r="E37" s="31">
        <v>14</v>
      </c>
      <c r="F37" s="31" t="s">
        <v>6</v>
      </c>
      <c r="G37" s="31">
        <v>1</v>
      </c>
      <c r="H37" s="31"/>
      <c r="I37" s="31"/>
      <c r="J37" s="31"/>
      <c r="K37" s="32" t="s">
        <v>15</v>
      </c>
      <c r="L37" s="33" t="s">
        <v>40</v>
      </c>
      <c r="M37" s="34"/>
      <c r="N37" s="30" t="s">
        <v>19</v>
      </c>
      <c r="O37" s="30"/>
    </row>
    <row r="38" spans="1:15" s="9" customFormat="1" ht="14.25" customHeight="1" x14ac:dyDescent="0.2">
      <c r="A38" s="28">
        <v>2007</v>
      </c>
      <c r="B38" s="29">
        <v>42662</v>
      </c>
      <c r="C38" s="30" t="s">
        <v>34</v>
      </c>
      <c r="D38" s="31">
        <v>40</v>
      </c>
      <c r="E38" s="31">
        <v>34</v>
      </c>
      <c r="F38" s="31" t="s">
        <v>6</v>
      </c>
      <c r="G38" s="31">
        <v>1</v>
      </c>
      <c r="H38" s="31"/>
      <c r="I38" s="31"/>
      <c r="J38" s="31"/>
      <c r="K38" s="32" t="s">
        <v>22</v>
      </c>
      <c r="L38" s="33" t="s">
        <v>34</v>
      </c>
      <c r="M38" s="34" t="s">
        <v>35</v>
      </c>
      <c r="N38" s="30" t="s">
        <v>19</v>
      </c>
      <c r="O38" s="30"/>
    </row>
    <row r="39" spans="1:15" s="9" customFormat="1" ht="14.25" customHeight="1" x14ac:dyDescent="0.2">
      <c r="A39" s="28">
        <v>2007</v>
      </c>
      <c r="B39" s="29">
        <v>42672</v>
      </c>
      <c r="C39" s="30" t="s">
        <v>46</v>
      </c>
      <c r="D39" s="31">
        <v>13</v>
      </c>
      <c r="E39" s="31">
        <v>27</v>
      </c>
      <c r="F39" s="31" t="s">
        <v>7</v>
      </c>
      <c r="G39" s="31"/>
      <c r="H39" s="31">
        <v>1</v>
      </c>
      <c r="I39" s="31"/>
      <c r="J39" s="31"/>
      <c r="K39" s="32" t="s">
        <v>22</v>
      </c>
      <c r="L39" s="33" t="s">
        <v>34</v>
      </c>
      <c r="M39" s="34"/>
      <c r="N39" s="30" t="s">
        <v>19</v>
      </c>
      <c r="O39" s="30"/>
    </row>
    <row r="40" spans="1:15" s="9" customFormat="1" ht="14.25" customHeight="1" x14ac:dyDescent="0.2">
      <c r="A40" s="28">
        <v>2007</v>
      </c>
      <c r="B40" s="29">
        <v>42676</v>
      </c>
      <c r="C40" s="30" t="s">
        <v>47</v>
      </c>
      <c r="D40" s="31">
        <v>30</v>
      </c>
      <c r="E40" s="31">
        <v>49</v>
      </c>
      <c r="F40" s="31" t="s">
        <v>7</v>
      </c>
      <c r="G40" s="31"/>
      <c r="H40" s="31">
        <v>1</v>
      </c>
      <c r="I40" s="31"/>
      <c r="J40" s="31"/>
      <c r="K40" s="32" t="s">
        <v>15</v>
      </c>
      <c r="L40" s="33" t="s">
        <v>40</v>
      </c>
      <c r="M40" s="34"/>
      <c r="N40" s="30" t="s">
        <v>19</v>
      </c>
      <c r="O40" s="30"/>
    </row>
    <row r="41" spans="1:15" s="9" customFormat="1" ht="14.25" customHeight="1" x14ac:dyDescent="0.2">
      <c r="A41" s="28">
        <v>2007</v>
      </c>
      <c r="B41" s="29">
        <v>25508</v>
      </c>
      <c r="C41" s="30" t="s">
        <v>48</v>
      </c>
      <c r="D41" s="31">
        <v>27</v>
      </c>
      <c r="E41" s="31">
        <v>41</v>
      </c>
      <c r="F41" s="31" t="s">
        <v>7</v>
      </c>
      <c r="G41" s="31"/>
      <c r="H41" s="31">
        <v>1</v>
      </c>
      <c r="I41" s="31"/>
      <c r="J41" s="31"/>
      <c r="K41" s="32" t="s">
        <v>22</v>
      </c>
      <c r="L41" s="33" t="s">
        <v>49</v>
      </c>
      <c r="M41" s="34"/>
      <c r="N41" s="30" t="s">
        <v>19</v>
      </c>
      <c r="O41" s="30"/>
    </row>
    <row r="42" spans="1:15" s="9" customFormat="1" ht="14.25" customHeight="1" x14ac:dyDescent="0.2">
      <c r="A42" s="21">
        <v>2008</v>
      </c>
      <c r="B42" s="22">
        <v>42614</v>
      </c>
      <c r="C42" s="23" t="s">
        <v>44</v>
      </c>
      <c r="D42" s="24">
        <v>9</v>
      </c>
      <c r="E42" s="24">
        <v>40</v>
      </c>
      <c r="F42" s="24" t="s">
        <v>7</v>
      </c>
      <c r="G42" s="24"/>
      <c r="H42" s="24">
        <v>1</v>
      </c>
      <c r="I42" s="24"/>
      <c r="J42" s="24"/>
      <c r="K42" s="25" t="s">
        <v>22</v>
      </c>
      <c r="L42" s="26" t="s">
        <v>44</v>
      </c>
      <c r="M42" s="27"/>
      <c r="N42" s="23" t="s">
        <v>19</v>
      </c>
      <c r="O42" s="23"/>
    </row>
    <row r="43" spans="1:15" s="9" customFormat="1" ht="14.25" customHeight="1" x14ac:dyDescent="0.2">
      <c r="A43" s="21">
        <v>2008</v>
      </c>
      <c r="B43" s="22">
        <v>42618</v>
      </c>
      <c r="C43" s="23" t="s">
        <v>36</v>
      </c>
      <c r="D43" s="24">
        <v>6</v>
      </c>
      <c r="E43" s="24">
        <v>42</v>
      </c>
      <c r="F43" s="24" t="s">
        <v>7</v>
      </c>
      <c r="G43" s="24"/>
      <c r="H43" s="24">
        <v>1</v>
      </c>
      <c r="I43" s="24"/>
      <c r="J43" s="24"/>
      <c r="K43" s="25" t="s">
        <v>22</v>
      </c>
      <c r="L43" s="26" t="s">
        <v>37</v>
      </c>
      <c r="M43" s="27"/>
      <c r="N43" s="23" t="s">
        <v>19</v>
      </c>
      <c r="O43" s="23"/>
    </row>
    <row r="44" spans="1:15" s="9" customFormat="1" ht="14.25" customHeight="1" x14ac:dyDescent="0.2">
      <c r="A44" s="21">
        <v>2008</v>
      </c>
      <c r="B44" s="22">
        <v>42632</v>
      </c>
      <c r="C44" s="23" t="s">
        <v>25</v>
      </c>
      <c r="D44" s="24">
        <v>14</v>
      </c>
      <c r="E44" s="24">
        <v>40</v>
      </c>
      <c r="F44" s="24" t="s">
        <v>7</v>
      </c>
      <c r="G44" s="24"/>
      <c r="H44" s="24">
        <v>1</v>
      </c>
      <c r="I44" s="24"/>
      <c r="J44" s="24"/>
      <c r="K44" s="25" t="s">
        <v>15</v>
      </c>
      <c r="L44" s="26" t="s">
        <v>40</v>
      </c>
      <c r="M44" s="27"/>
      <c r="N44" s="23" t="s">
        <v>19</v>
      </c>
      <c r="O44" s="23"/>
    </row>
    <row r="45" spans="1:15" s="9" customFormat="1" ht="14.25" customHeight="1" x14ac:dyDescent="0.2">
      <c r="A45" s="21">
        <v>2008</v>
      </c>
      <c r="B45" s="22">
        <v>42639</v>
      </c>
      <c r="C45" s="23" t="s">
        <v>33</v>
      </c>
      <c r="D45" s="24">
        <v>16</v>
      </c>
      <c r="E45" s="24">
        <v>28</v>
      </c>
      <c r="F45" s="24" t="s">
        <v>7</v>
      </c>
      <c r="G45" s="24"/>
      <c r="H45" s="24">
        <v>1</v>
      </c>
      <c r="I45" s="24"/>
      <c r="J45" s="24"/>
      <c r="K45" s="25" t="s">
        <v>15</v>
      </c>
      <c r="L45" s="26" t="s">
        <v>40</v>
      </c>
      <c r="M45" s="27"/>
      <c r="N45" s="23" t="s">
        <v>19</v>
      </c>
      <c r="O45" s="23"/>
    </row>
    <row r="46" spans="1:15" s="9" customFormat="1" ht="14.25" customHeight="1" x14ac:dyDescent="0.2">
      <c r="A46" s="21">
        <v>2008</v>
      </c>
      <c r="B46" s="22">
        <v>42646</v>
      </c>
      <c r="C46" s="23" t="s">
        <v>31</v>
      </c>
      <c r="D46" s="24">
        <v>14</v>
      </c>
      <c r="E46" s="24">
        <v>19</v>
      </c>
      <c r="F46" s="24" t="s">
        <v>7</v>
      </c>
      <c r="G46" s="24"/>
      <c r="H46" s="24">
        <v>1</v>
      </c>
      <c r="I46" s="24"/>
      <c r="J46" s="24"/>
      <c r="K46" s="25" t="s">
        <v>22</v>
      </c>
      <c r="L46" s="26" t="s">
        <v>16</v>
      </c>
      <c r="M46" s="27"/>
      <c r="N46" s="23" t="s">
        <v>19</v>
      </c>
      <c r="O46" s="23"/>
    </row>
    <row r="47" spans="1:15" s="9" customFormat="1" ht="14.25" customHeight="1" x14ac:dyDescent="0.2">
      <c r="A47" s="21">
        <v>2008</v>
      </c>
      <c r="B47" s="22">
        <v>42653</v>
      </c>
      <c r="C47" s="23" t="s">
        <v>45</v>
      </c>
      <c r="D47" s="24">
        <v>45</v>
      </c>
      <c r="E47" s="24">
        <v>44</v>
      </c>
      <c r="F47" s="24" t="s">
        <v>6</v>
      </c>
      <c r="G47" s="24">
        <v>1</v>
      </c>
      <c r="H47" s="24"/>
      <c r="I47" s="24"/>
      <c r="J47" s="24"/>
      <c r="K47" s="25" t="s">
        <v>22</v>
      </c>
      <c r="L47" s="26" t="s">
        <v>34</v>
      </c>
      <c r="M47" s="27"/>
      <c r="N47" s="23" t="s">
        <v>19</v>
      </c>
      <c r="O47" s="23"/>
    </row>
    <row r="48" spans="1:15" s="9" customFormat="1" ht="14.25" customHeight="1" x14ac:dyDescent="0.2">
      <c r="A48" s="21">
        <v>2008</v>
      </c>
      <c r="B48" s="22">
        <v>42660</v>
      </c>
      <c r="C48" s="23" t="s">
        <v>34</v>
      </c>
      <c r="D48" s="24">
        <v>28</v>
      </c>
      <c r="E48" s="24">
        <v>33</v>
      </c>
      <c r="F48" s="24" t="s">
        <v>7</v>
      </c>
      <c r="G48" s="24"/>
      <c r="H48" s="24">
        <v>1</v>
      </c>
      <c r="I48" s="24"/>
      <c r="J48" s="24"/>
      <c r="K48" s="25" t="s">
        <v>15</v>
      </c>
      <c r="L48" s="26" t="s">
        <v>40</v>
      </c>
      <c r="M48" s="27"/>
      <c r="N48" s="23" t="s">
        <v>19</v>
      </c>
      <c r="O48" s="23"/>
    </row>
    <row r="49" spans="1:15" s="9" customFormat="1" ht="14.25" customHeight="1" x14ac:dyDescent="0.2">
      <c r="A49" s="21">
        <v>2008</v>
      </c>
      <c r="B49" s="22">
        <v>42667</v>
      </c>
      <c r="C49" s="23" t="s">
        <v>46</v>
      </c>
      <c r="D49" s="24">
        <v>14</v>
      </c>
      <c r="E49" s="24">
        <v>34</v>
      </c>
      <c r="F49" s="24" t="s">
        <v>7</v>
      </c>
      <c r="G49" s="24"/>
      <c r="H49" s="24">
        <v>1</v>
      </c>
      <c r="I49" s="24"/>
      <c r="J49" s="24"/>
      <c r="K49" s="25" t="s">
        <v>15</v>
      </c>
      <c r="L49" s="26" t="s">
        <v>40</v>
      </c>
      <c r="M49" s="27"/>
      <c r="N49" s="23" t="s">
        <v>19</v>
      </c>
      <c r="O49" s="23"/>
    </row>
    <row r="50" spans="1:15" s="9" customFormat="1" ht="14.25" customHeight="1" x14ac:dyDescent="0.2">
      <c r="A50" s="21">
        <v>2008</v>
      </c>
      <c r="B50" s="22">
        <v>42674</v>
      </c>
      <c r="C50" s="23" t="s">
        <v>47</v>
      </c>
      <c r="D50" s="24">
        <v>21</v>
      </c>
      <c r="E50" s="24">
        <v>42</v>
      </c>
      <c r="F50" s="24" t="s">
        <v>7</v>
      </c>
      <c r="G50" s="24"/>
      <c r="H50" s="24">
        <v>1</v>
      </c>
      <c r="I50" s="24"/>
      <c r="J50" s="24"/>
      <c r="K50" s="25" t="s">
        <v>22</v>
      </c>
      <c r="L50" s="26" t="s">
        <v>34</v>
      </c>
      <c r="M50" s="27"/>
      <c r="N50" s="23" t="s">
        <v>19</v>
      </c>
      <c r="O50" s="23"/>
    </row>
    <row r="51" spans="1:15" s="9" customFormat="1" ht="14.25" customHeight="1" x14ac:dyDescent="0.2">
      <c r="A51" s="21">
        <v>2008</v>
      </c>
      <c r="B51" s="22">
        <v>42681</v>
      </c>
      <c r="C51" s="23" t="s">
        <v>48</v>
      </c>
      <c r="D51" s="24">
        <v>40</v>
      </c>
      <c r="E51" s="24">
        <v>43</v>
      </c>
      <c r="F51" s="24" t="s">
        <v>7</v>
      </c>
      <c r="G51" s="24"/>
      <c r="H51" s="24">
        <v>1</v>
      </c>
      <c r="I51" s="24"/>
      <c r="J51" s="24"/>
      <c r="K51" s="25" t="s">
        <v>15</v>
      </c>
      <c r="L51" s="26" t="s">
        <v>40</v>
      </c>
      <c r="M51" s="27"/>
      <c r="N51" s="23" t="s">
        <v>19</v>
      </c>
      <c r="O51" s="23"/>
    </row>
    <row r="52" spans="1:15" s="9" customFormat="1" ht="14.25" customHeight="1" x14ac:dyDescent="0.2">
      <c r="A52" s="28">
        <v>2009</v>
      </c>
      <c r="B52" s="29">
        <v>42617</v>
      </c>
      <c r="C52" s="30" t="s">
        <v>16</v>
      </c>
      <c r="D52" s="31">
        <v>56</v>
      </c>
      <c r="E52" s="31">
        <v>0</v>
      </c>
      <c r="F52" s="31" t="s">
        <v>6</v>
      </c>
      <c r="G52" s="31">
        <v>1</v>
      </c>
      <c r="H52" s="31"/>
      <c r="I52" s="31"/>
      <c r="J52" s="31"/>
      <c r="K52" s="32" t="s">
        <v>22</v>
      </c>
      <c r="L52" s="33" t="s">
        <v>16</v>
      </c>
      <c r="M52" s="34"/>
      <c r="N52" s="30" t="s">
        <v>50</v>
      </c>
      <c r="O52" s="30"/>
    </row>
    <row r="53" spans="1:15" s="9" customFormat="1" ht="14.25" customHeight="1" x14ac:dyDescent="0.2">
      <c r="A53" s="28">
        <v>2009</v>
      </c>
      <c r="B53" s="29">
        <v>42624</v>
      </c>
      <c r="C53" s="30" t="s">
        <v>36</v>
      </c>
      <c r="D53" s="31">
        <v>21</v>
      </c>
      <c r="E53" s="31">
        <v>15</v>
      </c>
      <c r="F53" s="31" t="s">
        <v>6</v>
      </c>
      <c r="G53" s="31">
        <v>1</v>
      </c>
      <c r="H53" s="31"/>
      <c r="I53" s="31"/>
      <c r="J53" s="31"/>
      <c r="K53" s="32" t="s">
        <v>15</v>
      </c>
      <c r="L53" s="33" t="s">
        <v>40</v>
      </c>
      <c r="M53" s="34"/>
      <c r="N53" s="30" t="s">
        <v>50</v>
      </c>
      <c r="O53" s="30"/>
    </row>
    <row r="54" spans="1:15" s="9" customFormat="1" ht="14.25" customHeight="1" x14ac:dyDescent="0.2">
      <c r="A54" s="28">
        <v>2009</v>
      </c>
      <c r="B54" s="29">
        <v>42631</v>
      </c>
      <c r="C54" s="30" t="s">
        <v>25</v>
      </c>
      <c r="D54" s="31">
        <v>20</v>
      </c>
      <c r="E54" s="31">
        <v>3</v>
      </c>
      <c r="F54" s="31" t="s">
        <v>6</v>
      </c>
      <c r="G54" s="31">
        <v>1</v>
      </c>
      <c r="H54" s="31"/>
      <c r="I54" s="31"/>
      <c r="J54" s="31"/>
      <c r="K54" s="32" t="s">
        <v>22</v>
      </c>
      <c r="L54" s="33" t="s">
        <v>25</v>
      </c>
      <c r="M54" s="34"/>
      <c r="N54" s="30" t="s">
        <v>50</v>
      </c>
      <c r="O54" s="30"/>
    </row>
    <row r="55" spans="1:15" s="9" customFormat="1" ht="14.25" customHeight="1" x14ac:dyDescent="0.2">
      <c r="A55" s="28">
        <v>2009</v>
      </c>
      <c r="B55" s="29">
        <v>42638</v>
      </c>
      <c r="C55" s="30" t="s">
        <v>34</v>
      </c>
      <c r="D55" s="31">
        <v>41</v>
      </c>
      <c r="E55" s="31">
        <v>22</v>
      </c>
      <c r="F55" s="31" t="s">
        <v>6</v>
      </c>
      <c r="G55" s="31">
        <v>1</v>
      </c>
      <c r="H55" s="31"/>
      <c r="I55" s="31"/>
      <c r="J55" s="31"/>
      <c r="K55" s="32" t="s">
        <v>22</v>
      </c>
      <c r="L55" s="33" t="s">
        <v>34</v>
      </c>
      <c r="M55" s="34" t="s">
        <v>35</v>
      </c>
      <c r="N55" s="30" t="s">
        <v>50</v>
      </c>
      <c r="O55" s="30"/>
    </row>
    <row r="56" spans="1:15" s="9" customFormat="1" ht="14.25" customHeight="1" x14ac:dyDescent="0.2">
      <c r="A56" s="28">
        <v>2009</v>
      </c>
      <c r="B56" s="29">
        <v>42645</v>
      </c>
      <c r="C56" s="30" t="s">
        <v>33</v>
      </c>
      <c r="D56" s="31">
        <v>21</v>
      </c>
      <c r="E56" s="31">
        <v>19</v>
      </c>
      <c r="F56" s="31" t="s">
        <v>6</v>
      </c>
      <c r="G56" s="31">
        <v>1</v>
      </c>
      <c r="H56" s="31"/>
      <c r="I56" s="31"/>
      <c r="J56" s="31"/>
      <c r="K56" s="32" t="s">
        <v>15</v>
      </c>
      <c r="L56" s="33" t="s">
        <v>40</v>
      </c>
      <c r="M56" s="34"/>
      <c r="N56" s="30" t="s">
        <v>50</v>
      </c>
      <c r="O56" s="30"/>
    </row>
    <row r="57" spans="1:15" s="9" customFormat="1" ht="14.25" customHeight="1" x14ac:dyDescent="0.2">
      <c r="A57" s="28">
        <v>2009</v>
      </c>
      <c r="B57" s="29">
        <v>42652</v>
      </c>
      <c r="C57" s="30" t="s">
        <v>48</v>
      </c>
      <c r="D57" s="31">
        <v>47</v>
      </c>
      <c r="E57" s="31">
        <v>6</v>
      </c>
      <c r="F57" s="31" t="s">
        <v>6</v>
      </c>
      <c r="G57" s="31">
        <v>1</v>
      </c>
      <c r="H57" s="31"/>
      <c r="I57" s="31"/>
      <c r="J57" s="31"/>
      <c r="K57" s="32" t="s">
        <v>15</v>
      </c>
      <c r="L57" s="33" t="s">
        <v>40</v>
      </c>
      <c r="M57" s="34"/>
      <c r="N57" s="30" t="s">
        <v>50</v>
      </c>
      <c r="O57" s="30"/>
    </row>
    <row r="58" spans="1:15" s="9" customFormat="1" ht="14.25" customHeight="1" x14ac:dyDescent="0.2">
      <c r="A58" s="28">
        <v>2009</v>
      </c>
      <c r="B58" s="29">
        <v>42659</v>
      </c>
      <c r="C58" s="30" t="s">
        <v>47</v>
      </c>
      <c r="D58" s="31">
        <v>34</v>
      </c>
      <c r="E58" s="31">
        <v>29</v>
      </c>
      <c r="F58" s="31" t="s">
        <v>6</v>
      </c>
      <c r="G58" s="31">
        <v>1</v>
      </c>
      <c r="H58" s="31"/>
      <c r="I58" s="31"/>
      <c r="J58" s="31"/>
      <c r="K58" s="32" t="s">
        <v>22</v>
      </c>
      <c r="L58" s="33" t="s">
        <v>34</v>
      </c>
      <c r="M58" s="34"/>
      <c r="N58" s="30" t="s">
        <v>50</v>
      </c>
      <c r="O58" s="30"/>
    </row>
    <row r="59" spans="1:15" s="9" customFormat="1" ht="14.25" customHeight="1" x14ac:dyDescent="0.2">
      <c r="A59" s="28">
        <v>2009</v>
      </c>
      <c r="B59" s="29">
        <v>42666</v>
      </c>
      <c r="C59" s="30" t="s">
        <v>31</v>
      </c>
      <c r="D59" s="31">
        <v>35</v>
      </c>
      <c r="E59" s="31">
        <v>45</v>
      </c>
      <c r="F59" s="31" t="s">
        <v>7</v>
      </c>
      <c r="G59" s="31"/>
      <c r="H59" s="31">
        <v>1</v>
      </c>
      <c r="I59" s="31"/>
      <c r="J59" s="31"/>
      <c r="K59" s="32" t="s">
        <v>15</v>
      </c>
      <c r="L59" s="33" t="s">
        <v>40</v>
      </c>
      <c r="M59" s="34"/>
      <c r="N59" s="30" t="s">
        <v>50</v>
      </c>
      <c r="O59" s="30"/>
    </row>
    <row r="60" spans="1:15" s="9" customFormat="1" ht="14.25" customHeight="1" x14ac:dyDescent="0.2">
      <c r="A60" s="28">
        <v>2009</v>
      </c>
      <c r="B60" s="29">
        <v>42673</v>
      </c>
      <c r="C60" s="30" t="s">
        <v>46</v>
      </c>
      <c r="D60" s="31">
        <v>7</v>
      </c>
      <c r="E60" s="31">
        <v>28</v>
      </c>
      <c r="F60" s="31" t="s">
        <v>7</v>
      </c>
      <c r="G60" s="31"/>
      <c r="H60" s="31">
        <v>1</v>
      </c>
      <c r="I60" s="31"/>
      <c r="J60" s="31"/>
      <c r="K60" s="32" t="s">
        <v>15</v>
      </c>
      <c r="L60" s="33" t="s">
        <v>40</v>
      </c>
      <c r="M60" s="34"/>
      <c r="N60" s="30" t="s">
        <v>50</v>
      </c>
      <c r="O60" s="30"/>
    </row>
    <row r="61" spans="1:15" s="9" customFormat="1" ht="14.25" customHeight="1" x14ac:dyDescent="0.2">
      <c r="A61" s="28">
        <v>2009</v>
      </c>
      <c r="B61" s="29">
        <v>42680</v>
      </c>
      <c r="C61" s="30" t="s">
        <v>45</v>
      </c>
      <c r="D61" s="31">
        <v>31</v>
      </c>
      <c r="E61" s="31">
        <v>27</v>
      </c>
      <c r="F61" s="31" t="s">
        <v>6</v>
      </c>
      <c r="G61" s="31">
        <v>1</v>
      </c>
      <c r="H61" s="31"/>
      <c r="I61" s="31"/>
      <c r="J61" s="31"/>
      <c r="K61" s="32" t="s">
        <v>22</v>
      </c>
      <c r="L61" s="33" t="s">
        <v>34</v>
      </c>
      <c r="M61" s="34"/>
      <c r="N61" s="30" t="s">
        <v>50</v>
      </c>
      <c r="O61" s="30"/>
    </row>
    <row r="62" spans="1:15" s="9" customFormat="1" ht="14.25" customHeight="1" x14ac:dyDescent="0.2">
      <c r="A62" s="28">
        <v>2009</v>
      </c>
      <c r="B62" s="29">
        <v>42687</v>
      </c>
      <c r="C62" s="30" t="s">
        <v>51</v>
      </c>
      <c r="D62" s="31">
        <v>7</v>
      </c>
      <c r="E62" s="31">
        <v>28</v>
      </c>
      <c r="F62" s="31" t="s">
        <v>7</v>
      </c>
      <c r="G62" s="31"/>
      <c r="H62" s="31">
        <v>1</v>
      </c>
      <c r="I62" s="31"/>
      <c r="J62" s="31"/>
      <c r="K62" s="32" t="s">
        <v>22</v>
      </c>
      <c r="L62" s="33" t="s">
        <v>52</v>
      </c>
      <c r="M62" s="34"/>
      <c r="N62" s="30" t="s">
        <v>50</v>
      </c>
      <c r="O62" s="30" t="s">
        <v>53</v>
      </c>
    </row>
    <row r="63" spans="1:15" s="9" customFormat="1" ht="14.25" customHeight="1" x14ac:dyDescent="0.2">
      <c r="A63" s="21">
        <v>2010</v>
      </c>
      <c r="B63" s="22">
        <v>42616</v>
      </c>
      <c r="C63" s="23" t="s">
        <v>16</v>
      </c>
      <c r="D63" s="24">
        <v>41</v>
      </c>
      <c r="E63" s="24">
        <v>21</v>
      </c>
      <c r="F63" s="24" t="s">
        <v>6</v>
      </c>
      <c r="G63" s="24">
        <v>1</v>
      </c>
      <c r="H63" s="24"/>
      <c r="I63" s="24"/>
      <c r="J63" s="24"/>
      <c r="K63" s="25" t="s">
        <v>15</v>
      </c>
      <c r="L63" s="26" t="s">
        <v>40</v>
      </c>
      <c r="M63" s="27"/>
      <c r="N63" s="23" t="s">
        <v>50</v>
      </c>
      <c r="O63" s="23"/>
    </row>
    <row r="64" spans="1:15" s="9" customFormat="1" ht="14.25" customHeight="1" x14ac:dyDescent="0.2">
      <c r="A64" s="21">
        <v>2010</v>
      </c>
      <c r="B64" s="22">
        <v>42623</v>
      </c>
      <c r="C64" s="23" t="s">
        <v>36</v>
      </c>
      <c r="D64" s="24">
        <v>27</v>
      </c>
      <c r="E64" s="24">
        <v>10</v>
      </c>
      <c r="F64" s="24" t="s">
        <v>6</v>
      </c>
      <c r="G64" s="24">
        <v>1</v>
      </c>
      <c r="H64" s="24"/>
      <c r="I64" s="24"/>
      <c r="J64" s="24"/>
      <c r="K64" s="25" t="s">
        <v>22</v>
      </c>
      <c r="L64" s="26" t="s">
        <v>37</v>
      </c>
      <c r="M64" s="27"/>
      <c r="N64" s="23" t="s">
        <v>50</v>
      </c>
      <c r="O64" s="23"/>
    </row>
    <row r="65" spans="1:15" s="9" customFormat="1" ht="14.25" customHeight="1" x14ac:dyDescent="0.2">
      <c r="A65" s="21">
        <v>2010</v>
      </c>
      <c r="B65" s="22">
        <v>42630</v>
      </c>
      <c r="C65" s="23" t="s">
        <v>25</v>
      </c>
      <c r="D65" s="24">
        <v>17</v>
      </c>
      <c r="E65" s="24">
        <v>34</v>
      </c>
      <c r="F65" s="24" t="s">
        <v>7</v>
      </c>
      <c r="G65" s="24"/>
      <c r="H65" s="24">
        <v>1</v>
      </c>
      <c r="I65" s="24"/>
      <c r="J65" s="24"/>
      <c r="K65" s="25" t="s">
        <v>15</v>
      </c>
      <c r="L65" s="26" t="s">
        <v>40</v>
      </c>
      <c r="M65" s="27"/>
      <c r="N65" s="23" t="s">
        <v>50</v>
      </c>
      <c r="O65" s="23"/>
    </row>
    <row r="66" spans="1:15" s="9" customFormat="1" ht="14.25" customHeight="1" x14ac:dyDescent="0.2">
      <c r="A66" s="21">
        <v>2010</v>
      </c>
      <c r="B66" s="22">
        <v>42637</v>
      </c>
      <c r="C66" s="23" t="s">
        <v>34</v>
      </c>
      <c r="D66" s="24">
        <v>14</v>
      </c>
      <c r="E66" s="24">
        <v>17</v>
      </c>
      <c r="F66" s="24" t="s">
        <v>7</v>
      </c>
      <c r="G66" s="24"/>
      <c r="H66" s="24">
        <v>1</v>
      </c>
      <c r="I66" s="24"/>
      <c r="J66" s="24"/>
      <c r="K66" s="25" t="s">
        <v>15</v>
      </c>
      <c r="L66" s="26" t="s">
        <v>40</v>
      </c>
      <c r="M66" s="27"/>
      <c r="N66" s="23" t="s">
        <v>50</v>
      </c>
      <c r="O66" s="23"/>
    </row>
    <row r="67" spans="1:15" s="9" customFormat="1" ht="14.25" customHeight="1" x14ac:dyDescent="0.2">
      <c r="A67" s="21">
        <v>2010</v>
      </c>
      <c r="B67" s="22">
        <v>42644</v>
      </c>
      <c r="C67" s="23" t="s">
        <v>33</v>
      </c>
      <c r="D67" s="24">
        <v>0</v>
      </c>
      <c r="E67" s="24">
        <v>35</v>
      </c>
      <c r="F67" s="24" t="s">
        <v>7</v>
      </c>
      <c r="G67" s="24"/>
      <c r="H67" s="24">
        <v>1</v>
      </c>
      <c r="I67" s="24"/>
      <c r="J67" s="24"/>
      <c r="K67" s="25" t="s">
        <v>22</v>
      </c>
      <c r="L67" s="26" t="s">
        <v>34</v>
      </c>
      <c r="M67" s="27"/>
      <c r="N67" s="23" t="s">
        <v>50</v>
      </c>
      <c r="O67" s="23"/>
    </row>
    <row r="68" spans="1:15" s="9" customFormat="1" ht="14.25" customHeight="1" x14ac:dyDescent="0.2">
      <c r="A68" s="21">
        <v>2010</v>
      </c>
      <c r="B68" s="22">
        <v>42651</v>
      </c>
      <c r="C68" s="23" t="s">
        <v>48</v>
      </c>
      <c r="D68" s="24">
        <v>21</v>
      </c>
      <c r="E68" s="24">
        <v>23</v>
      </c>
      <c r="F68" s="24" t="s">
        <v>7</v>
      </c>
      <c r="G68" s="24"/>
      <c r="H68" s="24">
        <v>1</v>
      </c>
      <c r="I68" s="24"/>
      <c r="J68" s="24"/>
      <c r="K68" s="25" t="s">
        <v>22</v>
      </c>
      <c r="L68" s="26" t="s">
        <v>49</v>
      </c>
      <c r="M68" s="27"/>
      <c r="N68" s="23" t="s">
        <v>50</v>
      </c>
      <c r="O68" s="23"/>
    </row>
    <row r="69" spans="1:15" s="9" customFormat="1" ht="14.25" customHeight="1" x14ac:dyDescent="0.2">
      <c r="A69" s="21">
        <v>2010</v>
      </c>
      <c r="B69" s="22">
        <v>42658</v>
      </c>
      <c r="C69" s="23" t="s">
        <v>47</v>
      </c>
      <c r="D69" s="24">
        <v>0</v>
      </c>
      <c r="E69" s="24">
        <v>40</v>
      </c>
      <c r="F69" s="24" t="s">
        <v>7</v>
      </c>
      <c r="G69" s="24"/>
      <c r="H69" s="24">
        <v>1</v>
      </c>
      <c r="I69" s="24"/>
      <c r="J69" s="24"/>
      <c r="K69" s="25" t="s">
        <v>15</v>
      </c>
      <c r="L69" s="26" t="s">
        <v>40</v>
      </c>
      <c r="M69" s="27"/>
      <c r="N69" s="23" t="s">
        <v>50</v>
      </c>
      <c r="O69" s="23"/>
    </row>
    <row r="70" spans="1:15" s="9" customFormat="1" ht="14.25" customHeight="1" x14ac:dyDescent="0.2">
      <c r="A70" s="21">
        <v>2010</v>
      </c>
      <c r="B70" s="22">
        <v>42665</v>
      </c>
      <c r="C70" s="23" t="s">
        <v>31</v>
      </c>
      <c r="D70" s="24">
        <v>7</v>
      </c>
      <c r="E70" s="24">
        <v>21</v>
      </c>
      <c r="F70" s="24" t="s">
        <v>7</v>
      </c>
      <c r="G70" s="24"/>
      <c r="H70" s="24">
        <v>1</v>
      </c>
      <c r="I70" s="24"/>
      <c r="J70" s="24"/>
      <c r="K70" s="25" t="s">
        <v>22</v>
      </c>
      <c r="L70" s="26" t="s">
        <v>16</v>
      </c>
      <c r="M70" s="27"/>
      <c r="N70" s="23" t="s">
        <v>50</v>
      </c>
      <c r="O70" s="23"/>
    </row>
    <row r="71" spans="1:15" s="9" customFormat="1" ht="14.25" customHeight="1" x14ac:dyDescent="0.2">
      <c r="A71" s="21">
        <v>2010</v>
      </c>
      <c r="B71" s="22">
        <v>42672</v>
      </c>
      <c r="C71" s="23" t="s">
        <v>46</v>
      </c>
      <c r="D71" s="24">
        <v>7</v>
      </c>
      <c r="E71" s="24">
        <v>38</v>
      </c>
      <c r="F71" s="24" t="s">
        <v>7</v>
      </c>
      <c r="G71" s="24"/>
      <c r="H71" s="24">
        <v>1</v>
      </c>
      <c r="I71" s="24"/>
      <c r="J71" s="24"/>
      <c r="K71" s="25" t="s">
        <v>22</v>
      </c>
      <c r="L71" s="26" t="s">
        <v>34</v>
      </c>
      <c r="M71" s="27"/>
      <c r="N71" s="23" t="s">
        <v>50</v>
      </c>
      <c r="O71" s="23"/>
    </row>
    <row r="72" spans="1:15" s="9" customFormat="1" ht="14.25" customHeight="1" x14ac:dyDescent="0.2">
      <c r="A72" s="21">
        <v>2010</v>
      </c>
      <c r="B72" s="22">
        <v>42679</v>
      </c>
      <c r="C72" s="23" t="s">
        <v>45</v>
      </c>
      <c r="D72" s="24">
        <v>6</v>
      </c>
      <c r="E72" s="24">
        <v>21</v>
      </c>
      <c r="F72" s="24" t="s">
        <v>7</v>
      </c>
      <c r="G72" s="24"/>
      <c r="H72" s="24">
        <v>1</v>
      </c>
      <c r="I72" s="24"/>
      <c r="J72" s="24"/>
      <c r="K72" s="25" t="s">
        <v>15</v>
      </c>
      <c r="L72" s="26" t="s">
        <v>40</v>
      </c>
      <c r="M72" s="27"/>
      <c r="N72" s="23" t="s">
        <v>50</v>
      </c>
      <c r="O72" s="23"/>
    </row>
    <row r="73" spans="1:15" s="9" customFormat="1" ht="14.25" customHeight="1" x14ac:dyDescent="0.2">
      <c r="A73" s="28">
        <v>2011</v>
      </c>
      <c r="B73" s="29">
        <v>42608</v>
      </c>
      <c r="C73" s="30" t="s">
        <v>25</v>
      </c>
      <c r="D73" s="31">
        <v>8</v>
      </c>
      <c r="E73" s="31">
        <v>15</v>
      </c>
      <c r="F73" s="31" t="s">
        <v>7</v>
      </c>
      <c r="G73" s="31"/>
      <c r="H73" s="31">
        <v>1</v>
      </c>
      <c r="I73" s="31"/>
      <c r="J73" s="31" t="s">
        <v>54</v>
      </c>
      <c r="K73" s="32" t="s">
        <v>15</v>
      </c>
      <c r="L73" s="33" t="s">
        <v>40</v>
      </c>
      <c r="M73" s="34"/>
      <c r="N73" s="30" t="s">
        <v>50</v>
      </c>
      <c r="O73" s="30"/>
    </row>
    <row r="74" spans="1:15" s="9" customFormat="1" ht="14.25" customHeight="1" x14ac:dyDescent="0.2">
      <c r="A74" s="28">
        <v>2011</v>
      </c>
      <c r="B74" s="29">
        <v>42615</v>
      </c>
      <c r="C74" s="30" t="s">
        <v>36</v>
      </c>
      <c r="D74" s="31">
        <v>12</v>
      </c>
      <c r="E74" s="31">
        <v>41</v>
      </c>
      <c r="F74" s="31" t="s">
        <v>7</v>
      </c>
      <c r="G74" s="31"/>
      <c r="H74" s="31">
        <v>1</v>
      </c>
      <c r="I74" s="31"/>
      <c r="J74" s="31"/>
      <c r="K74" s="32" t="s">
        <v>22</v>
      </c>
      <c r="L74" s="33" t="s">
        <v>37</v>
      </c>
      <c r="M74" s="34"/>
      <c r="N74" s="30" t="s">
        <v>50</v>
      </c>
      <c r="O74" s="30"/>
    </row>
    <row r="75" spans="1:15" s="9" customFormat="1" ht="14.25" customHeight="1" x14ac:dyDescent="0.2">
      <c r="A75" s="28">
        <v>2011</v>
      </c>
      <c r="B75" s="29">
        <v>42622</v>
      </c>
      <c r="C75" s="30" t="s">
        <v>47</v>
      </c>
      <c r="D75" s="31">
        <v>7</v>
      </c>
      <c r="E75" s="31">
        <v>49</v>
      </c>
      <c r="F75" s="31" t="s">
        <v>7</v>
      </c>
      <c r="G75" s="31"/>
      <c r="H75" s="31">
        <v>1</v>
      </c>
      <c r="I75" s="31"/>
      <c r="J75" s="31"/>
      <c r="K75" s="32" t="s">
        <v>15</v>
      </c>
      <c r="L75" s="33" t="s">
        <v>40</v>
      </c>
      <c r="M75" s="34"/>
      <c r="N75" s="30" t="s">
        <v>50</v>
      </c>
      <c r="O75" s="30"/>
    </row>
    <row r="76" spans="1:15" s="9" customFormat="1" ht="14.25" customHeight="1" x14ac:dyDescent="0.2">
      <c r="A76" s="28">
        <v>2011</v>
      </c>
      <c r="B76" s="29">
        <v>42629</v>
      </c>
      <c r="C76" s="30" t="s">
        <v>33</v>
      </c>
      <c r="D76" s="31">
        <v>7</v>
      </c>
      <c r="E76" s="31">
        <v>48</v>
      </c>
      <c r="F76" s="31" t="s">
        <v>7</v>
      </c>
      <c r="G76" s="31"/>
      <c r="H76" s="31">
        <v>1</v>
      </c>
      <c r="I76" s="31"/>
      <c r="J76" s="31"/>
      <c r="K76" s="32" t="s">
        <v>22</v>
      </c>
      <c r="L76" s="33" t="s">
        <v>34</v>
      </c>
      <c r="M76" s="34"/>
      <c r="N76" s="30" t="s">
        <v>50</v>
      </c>
      <c r="O76" s="30"/>
    </row>
    <row r="77" spans="1:15" s="9" customFormat="1" ht="14.25" customHeight="1" x14ac:dyDescent="0.2">
      <c r="A77" s="28">
        <v>2011</v>
      </c>
      <c r="B77" s="29">
        <v>42637</v>
      </c>
      <c r="C77" s="30" t="s">
        <v>45</v>
      </c>
      <c r="D77" s="31">
        <v>0</v>
      </c>
      <c r="E77" s="31">
        <v>42</v>
      </c>
      <c r="F77" s="31" t="s">
        <v>7</v>
      </c>
      <c r="G77" s="31"/>
      <c r="H77" s="31">
        <v>1</v>
      </c>
      <c r="I77" s="31"/>
      <c r="J77" s="31"/>
      <c r="K77" s="32" t="s">
        <v>22</v>
      </c>
      <c r="L77" s="33" t="s">
        <v>34</v>
      </c>
      <c r="M77" s="34"/>
      <c r="N77" s="30" t="s">
        <v>50</v>
      </c>
      <c r="O77" s="30"/>
    </row>
    <row r="78" spans="1:15" s="9" customFormat="1" ht="14.25" customHeight="1" x14ac:dyDescent="0.2">
      <c r="A78" s="28">
        <v>2011</v>
      </c>
      <c r="B78" s="29">
        <v>42643</v>
      </c>
      <c r="C78" s="30" t="s">
        <v>34</v>
      </c>
      <c r="D78" s="31">
        <v>14</v>
      </c>
      <c r="E78" s="31">
        <v>28</v>
      </c>
      <c r="F78" s="31" t="s">
        <v>7</v>
      </c>
      <c r="G78" s="31"/>
      <c r="H78" s="31">
        <v>1</v>
      </c>
      <c r="I78" s="31"/>
      <c r="J78" s="31"/>
      <c r="K78" s="32" t="s">
        <v>15</v>
      </c>
      <c r="L78" s="33" t="s">
        <v>40</v>
      </c>
      <c r="M78" s="34"/>
      <c r="N78" s="30" t="s">
        <v>50</v>
      </c>
      <c r="O78" s="30"/>
    </row>
    <row r="79" spans="1:15" s="9" customFormat="1" ht="14.25" customHeight="1" x14ac:dyDescent="0.2">
      <c r="A79" s="28">
        <v>2011</v>
      </c>
      <c r="B79" s="29">
        <v>42657</v>
      </c>
      <c r="C79" s="30" t="s">
        <v>55</v>
      </c>
      <c r="D79" s="31">
        <v>35</v>
      </c>
      <c r="E79" s="31">
        <v>14</v>
      </c>
      <c r="F79" s="31" t="s">
        <v>6</v>
      </c>
      <c r="G79" s="31">
        <v>1</v>
      </c>
      <c r="H79" s="31"/>
      <c r="I79" s="31"/>
      <c r="J79" s="31"/>
      <c r="K79" s="32" t="s">
        <v>22</v>
      </c>
      <c r="L79" s="33" t="s">
        <v>55</v>
      </c>
      <c r="M79" s="34" t="s">
        <v>56</v>
      </c>
      <c r="N79" s="30" t="s">
        <v>50</v>
      </c>
      <c r="O79" s="30"/>
    </row>
    <row r="80" spans="1:15" s="9" customFormat="1" ht="14.25" customHeight="1" x14ac:dyDescent="0.2">
      <c r="A80" s="28">
        <v>2011</v>
      </c>
      <c r="B80" s="29">
        <v>42664</v>
      </c>
      <c r="C80" s="30" t="s">
        <v>31</v>
      </c>
      <c r="D80" s="31">
        <v>14</v>
      </c>
      <c r="E80" s="31">
        <v>42</v>
      </c>
      <c r="F80" s="31" t="s">
        <v>7</v>
      </c>
      <c r="G80" s="31"/>
      <c r="H80" s="31">
        <v>1</v>
      </c>
      <c r="I80" s="31"/>
      <c r="J80" s="31"/>
      <c r="K80" s="32" t="s">
        <v>15</v>
      </c>
      <c r="L80" s="33" t="s">
        <v>40</v>
      </c>
      <c r="M80" s="34"/>
      <c r="N80" s="30" t="s">
        <v>50</v>
      </c>
      <c r="O80" s="30"/>
    </row>
    <row r="81" spans="1:15" s="9" customFormat="1" ht="14.25" customHeight="1" x14ac:dyDescent="0.2">
      <c r="A81" s="28">
        <v>2011</v>
      </c>
      <c r="B81" s="29">
        <v>42671</v>
      </c>
      <c r="C81" s="30" t="s">
        <v>48</v>
      </c>
      <c r="D81" s="31">
        <v>20</v>
      </c>
      <c r="E81" s="31">
        <v>19</v>
      </c>
      <c r="F81" s="31" t="s">
        <v>6</v>
      </c>
      <c r="G81" s="31">
        <v>1</v>
      </c>
      <c r="H81" s="31"/>
      <c r="I81" s="31"/>
      <c r="J81" s="31"/>
      <c r="K81" s="32" t="s">
        <v>15</v>
      </c>
      <c r="L81" s="33" t="s">
        <v>40</v>
      </c>
      <c r="M81" s="34"/>
      <c r="N81" s="30" t="s">
        <v>50</v>
      </c>
      <c r="O81" s="30"/>
    </row>
    <row r="82" spans="1:15" s="9" customFormat="1" ht="14.25" customHeight="1" x14ac:dyDescent="0.2">
      <c r="A82" s="28">
        <v>2011</v>
      </c>
      <c r="B82" s="29">
        <v>42678</v>
      </c>
      <c r="C82" s="30" t="s">
        <v>46</v>
      </c>
      <c r="D82" s="31">
        <v>14</v>
      </c>
      <c r="E82" s="31">
        <v>37</v>
      </c>
      <c r="F82" s="31" t="s">
        <v>7</v>
      </c>
      <c r="G82" s="31"/>
      <c r="H82" s="31">
        <v>1</v>
      </c>
      <c r="I82" s="31"/>
      <c r="J82" s="31"/>
      <c r="K82" s="32" t="s">
        <v>22</v>
      </c>
      <c r="L82" s="33" t="s">
        <v>34</v>
      </c>
      <c r="M82" s="34"/>
      <c r="N82" s="30" t="s">
        <v>50</v>
      </c>
      <c r="O82" s="30"/>
    </row>
    <row r="83" spans="1:15" s="9" customFormat="1" ht="14.25" customHeight="1" x14ac:dyDescent="0.2">
      <c r="A83" s="21">
        <v>2012</v>
      </c>
      <c r="B83" s="22">
        <v>42606</v>
      </c>
      <c r="C83" s="23" t="s">
        <v>25</v>
      </c>
      <c r="D83" s="24">
        <v>6</v>
      </c>
      <c r="E83" s="24">
        <v>25</v>
      </c>
      <c r="F83" s="24" t="s">
        <v>7</v>
      </c>
      <c r="G83" s="24"/>
      <c r="H83" s="24">
        <v>1</v>
      </c>
      <c r="I83" s="24"/>
      <c r="J83" s="24"/>
      <c r="K83" s="25" t="s">
        <v>22</v>
      </c>
      <c r="L83" s="26" t="s">
        <v>25</v>
      </c>
      <c r="M83" s="27"/>
      <c r="N83" s="23" t="s">
        <v>57</v>
      </c>
      <c r="O83" s="23"/>
    </row>
    <row r="84" spans="1:15" s="9" customFormat="1" ht="14.25" customHeight="1" x14ac:dyDescent="0.2">
      <c r="A84" s="21">
        <v>2012</v>
      </c>
      <c r="B84" s="22">
        <v>42613</v>
      </c>
      <c r="C84" s="23" t="s">
        <v>36</v>
      </c>
      <c r="D84" s="24">
        <v>25</v>
      </c>
      <c r="E84" s="24">
        <v>9</v>
      </c>
      <c r="F84" s="24" t="s">
        <v>6</v>
      </c>
      <c r="G84" s="24">
        <v>1</v>
      </c>
      <c r="H84" s="24"/>
      <c r="I84" s="24"/>
      <c r="J84" s="24"/>
      <c r="K84" s="25" t="s">
        <v>15</v>
      </c>
      <c r="L84" s="26" t="s">
        <v>40</v>
      </c>
      <c r="M84" s="27"/>
      <c r="N84" s="23" t="s">
        <v>57</v>
      </c>
      <c r="O84" s="23"/>
    </row>
    <row r="85" spans="1:15" s="9" customFormat="1" ht="14.25" customHeight="1" x14ac:dyDescent="0.2">
      <c r="A85" s="21">
        <v>2012</v>
      </c>
      <c r="B85" s="22">
        <v>42620</v>
      </c>
      <c r="C85" s="23" t="s">
        <v>47</v>
      </c>
      <c r="D85" s="24">
        <v>22</v>
      </c>
      <c r="E85" s="24">
        <v>19</v>
      </c>
      <c r="F85" s="24" t="s">
        <v>6</v>
      </c>
      <c r="G85" s="24">
        <v>1</v>
      </c>
      <c r="H85" s="24"/>
      <c r="I85" s="24"/>
      <c r="J85" s="24"/>
      <c r="K85" s="25" t="s">
        <v>22</v>
      </c>
      <c r="L85" s="26" t="s">
        <v>34</v>
      </c>
      <c r="M85" s="27"/>
      <c r="N85" s="23" t="s">
        <v>57</v>
      </c>
      <c r="O85" s="23"/>
    </row>
    <row r="86" spans="1:15" s="9" customFormat="1" ht="14.25" customHeight="1" x14ac:dyDescent="0.2">
      <c r="A86" s="21">
        <v>2012</v>
      </c>
      <c r="B86" s="22">
        <v>42627</v>
      </c>
      <c r="C86" s="23" t="s">
        <v>33</v>
      </c>
      <c r="D86" s="24">
        <v>16</v>
      </c>
      <c r="E86" s="24">
        <v>14</v>
      </c>
      <c r="F86" s="24" t="s">
        <v>6</v>
      </c>
      <c r="G86" s="24">
        <v>1</v>
      </c>
      <c r="H86" s="24"/>
      <c r="I86" s="24"/>
      <c r="J86" s="24"/>
      <c r="K86" s="25" t="s">
        <v>15</v>
      </c>
      <c r="L86" s="26" t="s">
        <v>40</v>
      </c>
      <c r="M86" s="27"/>
      <c r="N86" s="23" t="s">
        <v>57</v>
      </c>
      <c r="O86" s="23"/>
    </row>
    <row r="87" spans="1:15" s="9" customFormat="1" ht="14.25" customHeight="1" x14ac:dyDescent="0.2">
      <c r="A87" s="21">
        <v>2012</v>
      </c>
      <c r="B87" s="22">
        <v>42634</v>
      </c>
      <c r="C87" s="23" t="s">
        <v>45</v>
      </c>
      <c r="D87" s="24">
        <v>13</v>
      </c>
      <c r="E87" s="24">
        <v>48</v>
      </c>
      <c r="F87" s="24" t="s">
        <v>7</v>
      </c>
      <c r="G87" s="24"/>
      <c r="H87" s="24">
        <v>1</v>
      </c>
      <c r="I87" s="24"/>
      <c r="J87" s="24"/>
      <c r="K87" s="25" t="s">
        <v>15</v>
      </c>
      <c r="L87" s="26" t="s">
        <v>40</v>
      </c>
      <c r="M87" s="27"/>
      <c r="N87" s="23" t="s">
        <v>57</v>
      </c>
      <c r="O87" s="23"/>
    </row>
    <row r="88" spans="1:15" s="9" customFormat="1" ht="14.25" customHeight="1" x14ac:dyDescent="0.2">
      <c r="A88" s="21">
        <v>2012</v>
      </c>
      <c r="B88" s="22">
        <v>42641</v>
      </c>
      <c r="C88" s="23" t="s">
        <v>34</v>
      </c>
      <c r="D88" s="24">
        <v>16</v>
      </c>
      <c r="E88" s="24">
        <v>33</v>
      </c>
      <c r="F88" s="24" t="s">
        <v>58</v>
      </c>
      <c r="G88" s="24"/>
      <c r="H88" s="24">
        <v>1</v>
      </c>
      <c r="I88" s="24"/>
      <c r="J88" s="24"/>
      <c r="K88" s="25" t="s">
        <v>22</v>
      </c>
      <c r="L88" s="26" t="s">
        <v>34</v>
      </c>
      <c r="M88" s="27" t="s">
        <v>35</v>
      </c>
      <c r="N88" s="23" t="s">
        <v>57</v>
      </c>
      <c r="O88" s="23"/>
    </row>
    <row r="89" spans="1:15" s="9" customFormat="1" ht="14.25" customHeight="1" x14ac:dyDescent="0.2">
      <c r="A89" s="21">
        <v>2012</v>
      </c>
      <c r="B89" s="22">
        <v>42655</v>
      </c>
      <c r="C89" s="23" t="s">
        <v>55</v>
      </c>
      <c r="D89" s="24">
        <v>35</v>
      </c>
      <c r="E89" s="24">
        <v>0</v>
      </c>
      <c r="F89" s="24" t="s">
        <v>6</v>
      </c>
      <c r="G89" s="24">
        <v>1</v>
      </c>
      <c r="H89" s="24"/>
      <c r="I89" s="24"/>
      <c r="J89" s="24"/>
      <c r="K89" s="25" t="s">
        <v>15</v>
      </c>
      <c r="L89" s="26" t="s">
        <v>40</v>
      </c>
      <c r="M89" s="27"/>
      <c r="N89" s="23" t="s">
        <v>57</v>
      </c>
      <c r="O89" s="23"/>
    </row>
    <row r="90" spans="1:15" s="9" customFormat="1" ht="14.25" customHeight="1" x14ac:dyDescent="0.2">
      <c r="A90" s="21">
        <v>2012</v>
      </c>
      <c r="B90" s="22">
        <v>42662</v>
      </c>
      <c r="C90" s="23" t="s">
        <v>31</v>
      </c>
      <c r="D90" s="24">
        <v>22</v>
      </c>
      <c r="E90" s="24">
        <v>41</v>
      </c>
      <c r="F90" s="24" t="s">
        <v>7</v>
      </c>
      <c r="G90" s="24"/>
      <c r="H90" s="24">
        <v>1</v>
      </c>
      <c r="I90" s="24"/>
      <c r="J90" s="24"/>
      <c r="K90" s="25" t="s">
        <v>22</v>
      </c>
      <c r="L90" s="26" t="s">
        <v>16</v>
      </c>
      <c r="M90" s="27"/>
      <c r="N90" s="23" t="s">
        <v>57</v>
      </c>
      <c r="O90" s="23"/>
    </row>
    <row r="91" spans="1:15" s="9" customFormat="1" ht="14.25" customHeight="1" x14ac:dyDescent="0.2">
      <c r="A91" s="21">
        <v>2012</v>
      </c>
      <c r="B91" s="22">
        <v>42669</v>
      </c>
      <c r="C91" s="23" t="s">
        <v>48</v>
      </c>
      <c r="D91" s="24">
        <v>28</v>
      </c>
      <c r="E91" s="24">
        <v>20</v>
      </c>
      <c r="F91" s="24" t="s">
        <v>6</v>
      </c>
      <c r="G91" s="24">
        <v>1</v>
      </c>
      <c r="H91" s="24"/>
      <c r="I91" s="24"/>
      <c r="J91" s="24"/>
      <c r="K91" s="25" t="s">
        <v>22</v>
      </c>
      <c r="L91" s="26" t="s">
        <v>49</v>
      </c>
      <c r="M91" s="27"/>
      <c r="N91" s="23" t="s">
        <v>57</v>
      </c>
      <c r="O91" s="23"/>
    </row>
    <row r="92" spans="1:15" s="9" customFormat="1" ht="14.25" customHeight="1" x14ac:dyDescent="0.2">
      <c r="A92" s="21">
        <v>2012</v>
      </c>
      <c r="B92" s="22">
        <v>42676</v>
      </c>
      <c r="C92" s="23" t="s">
        <v>46</v>
      </c>
      <c r="D92" s="24">
        <v>14</v>
      </c>
      <c r="E92" s="24">
        <v>34</v>
      </c>
      <c r="F92" s="24" t="s">
        <v>7</v>
      </c>
      <c r="G92" s="24"/>
      <c r="H92" s="24">
        <v>1</v>
      </c>
      <c r="I92" s="24"/>
      <c r="J92" s="24"/>
      <c r="K92" s="25" t="s">
        <v>15</v>
      </c>
      <c r="L92" s="26" t="s">
        <v>40</v>
      </c>
      <c r="M92" s="27"/>
      <c r="N92" s="23" t="s">
        <v>57</v>
      </c>
      <c r="O92" s="23"/>
    </row>
    <row r="93" spans="1:15" s="9" customFormat="1" ht="14.25" customHeight="1" x14ac:dyDescent="0.2">
      <c r="A93" s="28">
        <v>2013</v>
      </c>
      <c r="B93" s="29">
        <v>42612</v>
      </c>
      <c r="C93" s="30" t="s">
        <v>25</v>
      </c>
      <c r="D93" s="31">
        <v>14</v>
      </c>
      <c r="E93" s="31">
        <v>0</v>
      </c>
      <c r="F93" s="31" t="s">
        <v>6</v>
      </c>
      <c r="G93" s="31">
        <v>1</v>
      </c>
      <c r="H93" s="31"/>
      <c r="I93" s="31"/>
      <c r="J93" s="31"/>
      <c r="K93" s="32" t="s">
        <v>22</v>
      </c>
      <c r="L93" s="33" t="s">
        <v>25</v>
      </c>
      <c r="M93" s="34"/>
      <c r="N93" s="30" t="s">
        <v>57</v>
      </c>
      <c r="O93" s="30"/>
    </row>
    <row r="94" spans="1:15" s="9" customFormat="1" ht="14.25" customHeight="1" x14ac:dyDescent="0.2">
      <c r="A94" s="28">
        <v>2013</v>
      </c>
      <c r="B94" s="29">
        <v>42619</v>
      </c>
      <c r="C94" s="30" t="s">
        <v>36</v>
      </c>
      <c r="D94" s="31">
        <v>35</v>
      </c>
      <c r="E94" s="31">
        <v>26</v>
      </c>
      <c r="F94" s="31" t="s">
        <v>6</v>
      </c>
      <c r="G94" s="31">
        <v>1</v>
      </c>
      <c r="H94" s="31"/>
      <c r="I94" s="31"/>
      <c r="J94" s="31"/>
      <c r="K94" s="32" t="s">
        <v>15</v>
      </c>
      <c r="L94" s="33" t="s">
        <v>40</v>
      </c>
      <c r="M94" s="34"/>
      <c r="N94" s="30" t="s">
        <v>57</v>
      </c>
      <c r="O94" s="30"/>
    </row>
    <row r="95" spans="1:15" s="9" customFormat="1" ht="14.25" customHeight="1" x14ac:dyDescent="0.2">
      <c r="A95" s="28">
        <v>2013</v>
      </c>
      <c r="B95" s="29">
        <v>42626</v>
      </c>
      <c r="C95" s="30" t="s">
        <v>39</v>
      </c>
      <c r="D95" s="31">
        <v>42</v>
      </c>
      <c r="E95" s="31">
        <v>17</v>
      </c>
      <c r="F95" s="31" t="s">
        <v>6</v>
      </c>
      <c r="G95" s="31">
        <v>1</v>
      </c>
      <c r="H95" s="31"/>
      <c r="I95" s="31"/>
      <c r="J95" s="31"/>
      <c r="K95" s="32" t="s">
        <v>22</v>
      </c>
      <c r="L95" s="33" t="s">
        <v>39</v>
      </c>
      <c r="M95" s="34"/>
      <c r="N95" s="30" t="s">
        <v>57</v>
      </c>
      <c r="O95" s="30"/>
    </row>
    <row r="96" spans="1:15" s="9" customFormat="1" ht="14.25" customHeight="1" x14ac:dyDescent="0.2">
      <c r="A96" s="28">
        <v>2013</v>
      </c>
      <c r="B96" s="29">
        <v>42633</v>
      </c>
      <c r="C96" s="30" t="s">
        <v>55</v>
      </c>
      <c r="D96" s="31">
        <v>42</v>
      </c>
      <c r="E96" s="31">
        <v>7</v>
      </c>
      <c r="F96" s="31" t="s">
        <v>6</v>
      </c>
      <c r="G96" s="31">
        <v>1</v>
      </c>
      <c r="H96" s="31"/>
      <c r="I96" s="31"/>
      <c r="J96" s="31"/>
      <c r="K96" s="32" t="s">
        <v>15</v>
      </c>
      <c r="L96" s="33" t="s">
        <v>40</v>
      </c>
      <c r="M96" s="34"/>
      <c r="N96" s="30" t="s">
        <v>57</v>
      </c>
      <c r="O96" s="30"/>
    </row>
    <row r="97" spans="1:15" s="9" customFormat="1" ht="14.25" customHeight="1" x14ac:dyDescent="0.2">
      <c r="A97" s="28">
        <v>2013</v>
      </c>
      <c r="B97" s="29">
        <v>42640</v>
      </c>
      <c r="C97" s="30" t="s">
        <v>47</v>
      </c>
      <c r="D97" s="31">
        <v>24</v>
      </c>
      <c r="E97" s="31">
        <v>14</v>
      </c>
      <c r="F97" s="31" t="s">
        <v>6</v>
      </c>
      <c r="G97" s="31">
        <v>1</v>
      </c>
      <c r="H97" s="31"/>
      <c r="I97" s="31"/>
      <c r="J97" s="31"/>
      <c r="K97" s="32" t="s">
        <v>22</v>
      </c>
      <c r="L97" s="33" t="s">
        <v>34</v>
      </c>
      <c r="M97" s="34"/>
      <c r="N97" s="30" t="s">
        <v>57</v>
      </c>
      <c r="O97" s="30"/>
    </row>
    <row r="98" spans="1:15" s="9" customFormat="1" ht="14.25" customHeight="1" x14ac:dyDescent="0.2">
      <c r="A98" s="28">
        <v>2013</v>
      </c>
      <c r="B98" s="29">
        <v>42647</v>
      </c>
      <c r="C98" s="30" t="s">
        <v>31</v>
      </c>
      <c r="D98" s="31">
        <v>0</v>
      </c>
      <c r="E98" s="31">
        <v>42</v>
      </c>
      <c r="F98" s="31" t="s">
        <v>7</v>
      </c>
      <c r="G98" s="31"/>
      <c r="H98" s="31">
        <v>1</v>
      </c>
      <c r="I98" s="31"/>
      <c r="J98" s="31"/>
      <c r="K98" s="32" t="s">
        <v>22</v>
      </c>
      <c r="L98" s="33" t="s">
        <v>37</v>
      </c>
      <c r="M98" s="34"/>
      <c r="N98" s="30" t="s">
        <v>57</v>
      </c>
      <c r="O98" s="30"/>
    </row>
    <row r="99" spans="1:15" s="9" customFormat="1" ht="14.25" customHeight="1" x14ac:dyDescent="0.2">
      <c r="A99" s="28">
        <v>2013</v>
      </c>
      <c r="B99" s="29">
        <v>42661</v>
      </c>
      <c r="C99" s="30" t="s">
        <v>45</v>
      </c>
      <c r="D99" s="31">
        <v>20</v>
      </c>
      <c r="E99" s="31">
        <v>28</v>
      </c>
      <c r="F99" s="31" t="s">
        <v>7</v>
      </c>
      <c r="G99" s="31"/>
      <c r="H99" s="31">
        <v>1</v>
      </c>
      <c r="I99" s="31"/>
      <c r="J99" s="31"/>
      <c r="K99" s="32" t="s">
        <v>15</v>
      </c>
      <c r="L99" s="33" t="s">
        <v>40</v>
      </c>
      <c r="M99" s="34"/>
      <c r="N99" s="30" t="s">
        <v>57</v>
      </c>
      <c r="O99" s="30"/>
    </row>
    <row r="100" spans="1:15" s="9" customFormat="1" ht="14.25" customHeight="1" x14ac:dyDescent="0.2">
      <c r="A100" s="28">
        <v>2013</v>
      </c>
      <c r="B100" s="29">
        <v>42668</v>
      </c>
      <c r="C100" s="30" t="s">
        <v>34</v>
      </c>
      <c r="D100" s="31">
        <v>14</v>
      </c>
      <c r="E100" s="31">
        <v>21</v>
      </c>
      <c r="F100" s="31" t="s">
        <v>7</v>
      </c>
      <c r="G100" s="31"/>
      <c r="H100" s="31">
        <v>1</v>
      </c>
      <c r="I100" s="31"/>
      <c r="J100" s="31"/>
      <c r="K100" s="32" t="s">
        <v>15</v>
      </c>
      <c r="L100" s="33" t="s">
        <v>40</v>
      </c>
      <c r="M100" s="34"/>
      <c r="N100" s="30" t="s">
        <v>57</v>
      </c>
      <c r="O100" s="30"/>
    </row>
    <row r="101" spans="1:15" s="9" customFormat="1" ht="14.25" customHeight="1" x14ac:dyDescent="0.2">
      <c r="A101" s="28">
        <v>2013</v>
      </c>
      <c r="B101" s="29">
        <v>42675</v>
      </c>
      <c r="C101" s="30" t="s">
        <v>33</v>
      </c>
      <c r="D101" s="31">
        <v>14</v>
      </c>
      <c r="E101" s="31">
        <v>42</v>
      </c>
      <c r="F101" s="31" t="s">
        <v>7</v>
      </c>
      <c r="G101" s="31"/>
      <c r="H101" s="31">
        <v>1</v>
      </c>
      <c r="I101" s="31"/>
      <c r="J101" s="31"/>
      <c r="K101" s="32" t="s">
        <v>22</v>
      </c>
      <c r="L101" s="33" t="s">
        <v>34</v>
      </c>
      <c r="M101" s="34"/>
      <c r="N101" s="30" t="s">
        <v>57</v>
      </c>
      <c r="O101" s="30"/>
    </row>
    <row r="102" spans="1:15" s="9" customFormat="1" ht="14.25" customHeight="1" x14ac:dyDescent="0.2">
      <c r="A102" s="28">
        <v>2013</v>
      </c>
      <c r="B102" s="29">
        <v>42682</v>
      </c>
      <c r="C102" s="30" t="s">
        <v>46</v>
      </c>
      <c r="D102" s="31">
        <v>27</v>
      </c>
      <c r="E102" s="31">
        <v>37</v>
      </c>
      <c r="F102" s="31" t="s">
        <v>7</v>
      </c>
      <c r="G102" s="31"/>
      <c r="H102" s="31">
        <v>1</v>
      </c>
      <c r="I102" s="31"/>
      <c r="J102" s="31"/>
      <c r="K102" s="32" t="s">
        <v>15</v>
      </c>
      <c r="L102" s="33" t="s">
        <v>40</v>
      </c>
      <c r="M102" s="34"/>
      <c r="N102" s="30" t="s">
        <v>57</v>
      </c>
      <c r="O102" s="30"/>
    </row>
    <row r="103" spans="1:15" s="9" customFormat="1" ht="14.25" customHeight="1" x14ac:dyDescent="0.2">
      <c r="A103" s="21">
        <v>2014</v>
      </c>
      <c r="B103" s="22">
        <v>42611</v>
      </c>
      <c r="C103" s="23" t="s">
        <v>25</v>
      </c>
      <c r="D103" s="24">
        <v>48</v>
      </c>
      <c r="E103" s="24">
        <v>20</v>
      </c>
      <c r="F103" s="24" t="s">
        <v>6</v>
      </c>
      <c r="G103" s="24">
        <v>1</v>
      </c>
      <c r="H103" s="24"/>
      <c r="I103" s="24"/>
      <c r="J103" s="24"/>
      <c r="K103" s="25" t="s">
        <v>15</v>
      </c>
      <c r="L103" s="26" t="s">
        <v>40</v>
      </c>
      <c r="M103" s="27"/>
      <c r="N103" s="23" t="s">
        <v>57</v>
      </c>
      <c r="O103" s="23"/>
    </row>
    <row r="104" spans="1:15" s="9" customFormat="1" ht="14.25" customHeight="1" x14ac:dyDescent="0.2">
      <c r="A104" s="21">
        <v>2014</v>
      </c>
      <c r="B104" s="22">
        <v>42618</v>
      </c>
      <c r="C104" s="23" t="s">
        <v>36</v>
      </c>
      <c r="D104" s="24">
        <v>14</v>
      </c>
      <c r="E104" s="24">
        <v>40</v>
      </c>
      <c r="F104" s="24" t="s">
        <v>7</v>
      </c>
      <c r="G104" s="24"/>
      <c r="H104" s="24">
        <v>1</v>
      </c>
      <c r="I104" s="24"/>
      <c r="J104" s="24"/>
      <c r="K104" s="25" t="s">
        <v>22</v>
      </c>
      <c r="L104" s="26" t="s">
        <v>37</v>
      </c>
      <c r="M104" s="27"/>
      <c r="N104" s="23" t="s">
        <v>57</v>
      </c>
      <c r="O104" s="23"/>
    </row>
    <row r="105" spans="1:15" s="9" customFormat="1" ht="14.25" customHeight="1" x14ac:dyDescent="0.2">
      <c r="A105" s="21">
        <v>2014</v>
      </c>
      <c r="B105" s="22">
        <v>42625</v>
      </c>
      <c r="C105" s="23" t="s">
        <v>39</v>
      </c>
      <c r="D105" s="24">
        <v>46</v>
      </c>
      <c r="E105" s="24">
        <v>0</v>
      </c>
      <c r="F105" s="24" t="s">
        <v>6</v>
      </c>
      <c r="G105" s="24">
        <v>1</v>
      </c>
      <c r="H105" s="24"/>
      <c r="I105" s="24"/>
      <c r="J105" s="24"/>
      <c r="K105" s="25" t="s">
        <v>15</v>
      </c>
      <c r="L105" s="26" t="s">
        <v>40</v>
      </c>
      <c r="M105" s="27"/>
      <c r="N105" s="23" t="s">
        <v>57</v>
      </c>
      <c r="O105" s="23"/>
    </row>
    <row r="106" spans="1:15" s="9" customFormat="1" ht="14.25" customHeight="1" x14ac:dyDescent="0.2">
      <c r="A106" s="21">
        <v>2014</v>
      </c>
      <c r="B106" s="22">
        <v>42632</v>
      </c>
      <c r="C106" s="23" t="s">
        <v>55</v>
      </c>
      <c r="D106" s="24">
        <v>44</v>
      </c>
      <c r="E106" s="24">
        <v>7</v>
      </c>
      <c r="F106" s="24" t="s">
        <v>6</v>
      </c>
      <c r="G106" s="24">
        <v>1</v>
      </c>
      <c r="H106" s="24"/>
      <c r="I106" s="24"/>
      <c r="J106" s="24"/>
      <c r="K106" s="25" t="s">
        <v>22</v>
      </c>
      <c r="L106" s="26" t="s">
        <v>55</v>
      </c>
      <c r="M106" s="27" t="s">
        <v>56</v>
      </c>
      <c r="N106" s="23" t="s">
        <v>57</v>
      </c>
      <c r="O106" s="23"/>
    </row>
    <row r="107" spans="1:15" s="9" customFormat="1" ht="14.25" customHeight="1" x14ac:dyDescent="0.2">
      <c r="A107" s="21">
        <v>2014</v>
      </c>
      <c r="B107" s="22">
        <v>42639</v>
      </c>
      <c r="C107" s="23" t="s">
        <v>47</v>
      </c>
      <c r="D107" s="24">
        <v>19</v>
      </c>
      <c r="E107" s="24">
        <v>20</v>
      </c>
      <c r="F107" s="24" t="s">
        <v>7</v>
      </c>
      <c r="G107" s="24"/>
      <c r="H107" s="24">
        <v>1</v>
      </c>
      <c r="I107" s="24"/>
      <c r="J107" s="24"/>
      <c r="K107" s="25" t="s">
        <v>15</v>
      </c>
      <c r="L107" s="26" t="s">
        <v>40</v>
      </c>
      <c r="M107" s="27"/>
      <c r="N107" s="23" t="s">
        <v>57</v>
      </c>
      <c r="O107" s="23"/>
    </row>
    <row r="108" spans="1:15" s="9" customFormat="1" ht="14.25" customHeight="1" x14ac:dyDescent="0.2">
      <c r="A108" s="21">
        <v>2014</v>
      </c>
      <c r="B108" s="22">
        <v>42646</v>
      </c>
      <c r="C108" s="23" t="s">
        <v>31</v>
      </c>
      <c r="D108" s="24">
        <v>23</v>
      </c>
      <c r="E108" s="24">
        <v>28</v>
      </c>
      <c r="F108" s="24" t="s">
        <v>7</v>
      </c>
      <c r="G108" s="24"/>
      <c r="H108" s="24">
        <v>1</v>
      </c>
      <c r="I108" s="24"/>
      <c r="J108" s="24"/>
      <c r="K108" s="25" t="s">
        <v>15</v>
      </c>
      <c r="L108" s="26" t="s">
        <v>40</v>
      </c>
      <c r="M108" s="27"/>
      <c r="N108" s="23" t="s">
        <v>57</v>
      </c>
      <c r="O108" s="23"/>
    </row>
    <row r="109" spans="1:15" s="9" customFormat="1" ht="14.25" customHeight="1" x14ac:dyDescent="0.2">
      <c r="A109" s="21">
        <v>2014</v>
      </c>
      <c r="B109" s="22">
        <v>42660</v>
      </c>
      <c r="C109" s="23" t="s">
        <v>45</v>
      </c>
      <c r="D109" s="24">
        <v>37</v>
      </c>
      <c r="E109" s="24">
        <v>14</v>
      </c>
      <c r="F109" s="24" t="s">
        <v>6</v>
      </c>
      <c r="G109" s="24">
        <v>1</v>
      </c>
      <c r="H109" s="24"/>
      <c r="I109" s="24"/>
      <c r="J109" s="24"/>
      <c r="K109" s="25" t="s">
        <v>22</v>
      </c>
      <c r="L109" s="26" t="s">
        <v>34</v>
      </c>
      <c r="M109" s="27"/>
      <c r="N109" s="23" t="s">
        <v>57</v>
      </c>
      <c r="O109" s="23"/>
    </row>
    <row r="110" spans="1:15" s="9" customFormat="1" ht="14.25" customHeight="1" x14ac:dyDescent="0.2">
      <c r="A110" s="21">
        <v>2014</v>
      </c>
      <c r="B110" s="22">
        <v>42667</v>
      </c>
      <c r="C110" s="23" t="s">
        <v>34</v>
      </c>
      <c r="D110" s="24">
        <v>42</v>
      </c>
      <c r="E110" s="24">
        <v>0</v>
      </c>
      <c r="F110" s="24" t="s">
        <v>6</v>
      </c>
      <c r="G110" s="24">
        <v>1</v>
      </c>
      <c r="H110" s="24"/>
      <c r="I110" s="24"/>
      <c r="J110" s="24"/>
      <c r="K110" s="25" t="s">
        <v>22</v>
      </c>
      <c r="L110" s="26" t="s">
        <v>34</v>
      </c>
      <c r="M110" s="27" t="s">
        <v>35</v>
      </c>
      <c r="N110" s="23" t="s">
        <v>57</v>
      </c>
      <c r="O110" s="23"/>
    </row>
    <row r="111" spans="1:15" s="9" customFormat="1" ht="14.25" customHeight="1" x14ac:dyDescent="0.2">
      <c r="A111" s="21">
        <v>2014</v>
      </c>
      <c r="B111" s="22">
        <v>42674</v>
      </c>
      <c r="C111" s="23" t="s">
        <v>33</v>
      </c>
      <c r="D111" s="24">
        <v>35</v>
      </c>
      <c r="E111" s="24">
        <v>21</v>
      </c>
      <c r="F111" s="24" t="s">
        <v>6</v>
      </c>
      <c r="G111" s="24">
        <v>1</v>
      </c>
      <c r="H111" s="24"/>
      <c r="I111" s="24"/>
      <c r="J111" s="24"/>
      <c r="K111" s="25" t="s">
        <v>15</v>
      </c>
      <c r="L111" s="26" t="s">
        <v>40</v>
      </c>
      <c r="M111" s="27"/>
      <c r="N111" s="23" t="s">
        <v>57</v>
      </c>
      <c r="O111" s="23"/>
    </row>
    <row r="112" spans="1:15" s="9" customFormat="1" ht="14.25" customHeight="1" x14ac:dyDescent="0.2">
      <c r="A112" s="21">
        <v>2014</v>
      </c>
      <c r="B112" s="22">
        <v>42681</v>
      </c>
      <c r="C112" s="23" t="s">
        <v>46</v>
      </c>
      <c r="D112" s="24">
        <v>0</v>
      </c>
      <c r="E112" s="24">
        <v>56</v>
      </c>
      <c r="F112" s="24" t="s">
        <v>7</v>
      </c>
      <c r="G112" s="24"/>
      <c r="H112" s="24">
        <v>1</v>
      </c>
      <c r="I112" s="24"/>
      <c r="J112" s="24"/>
      <c r="K112" s="25" t="s">
        <v>22</v>
      </c>
      <c r="L112" s="26" t="s">
        <v>34</v>
      </c>
      <c r="M112" s="27"/>
      <c r="N112" s="23" t="s">
        <v>57</v>
      </c>
      <c r="O112" s="23"/>
    </row>
    <row r="113" spans="1:15" s="9" customFormat="1" ht="14.25" customHeight="1" x14ac:dyDescent="0.2">
      <c r="A113" s="21">
        <v>2014</v>
      </c>
      <c r="B113" s="22">
        <v>42688</v>
      </c>
      <c r="C113" s="23" t="s">
        <v>59</v>
      </c>
      <c r="D113" s="24">
        <v>42</v>
      </c>
      <c r="E113" s="24">
        <v>45</v>
      </c>
      <c r="F113" s="24" t="s">
        <v>7</v>
      </c>
      <c r="G113" s="24"/>
      <c r="H113" s="24">
        <v>1</v>
      </c>
      <c r="I113" s="24"/>
      <c r="J113" s="24" t="s">
        <v>60</v>
      </c>
      <c r="K113" s="25" t="s">
        <v>22</v>
      </c>
      <c r="L113" s="26" t="s">
        <v>61</v>
      </c>
      <c r="M113" s="27" t="s">
        <v>85</v>
      </c>
      <c r="N113" s="23" t="s">
        <v>57</v>
      </c>
      <c r="O113" s="23" t="s">
        <v>62</v>
      </c>
    </row>
    <row r="114" spans="1:15" s="9" customFormat="1" ht="14.25" customHeight="1" x14ac:dyDescent="0.2">
      <c r="A114" s="28">
        <v>2015</v>
      </c>
      <c r="B114" s="29">
        <v>42610</v>
      </c>
      <c r="C114" s="30" t="s">
        <v>25</v>
      </c>
      <c r="D114" s="31">
        <v>24</v>
      </c>
      <c r="E114" s="31">
        <v>27</v>
      </c>
      <c r="F114" s="31" t="s">
        <v>7</v>
      </c>
      <c r="G114" s="31"/>
      <c r="H114" s="31">
        <v>1</v>
      </c>
      <c r="I114" s="31"/>
      <c r="J114" s="31"/>
      <c r="K114" s="32" t="s">
        <v>22</v>
      </c>
      <c r="L114" s="33" t="s">
        <v>25</v>
      </c>
      <c r="M114" s="34"/>
      <c r="N114" s="30" t="s">
        <v>57</v>
      </c>
      <c r="O114" s="30"/>
    </row>
    <row r="115" spans="1:15" s="9" customFormat="1" ht="14.25" customHeight="1" x14ac:dyDescent="0.2">
      <c r="A115" s="28">
        <v>2015</v>
      </c>
      <c r="B115" s="29">
        <v>42617</v>
      </c>
      <c r="C115" s="30" t="s">
        <v>36</v>
      </c>
      <c r="D115" s="31">
        <v>6</v>
      </c>
      <c r="E115" s="31">
        <v>7</v>
      </c>
      <c r="F115" s="31" t="s">
        <v>7</v>
      </c>
      <c r="G115" s="31"/>
      <c r="H115" s="31">
        <v>1</v>
      </c>
      <c r="I115" s="31"/>
      <c r="J115" s="31"/>
      <c r="K115" s="32" t="s">
        <v>15</v>
      </c>
      <c r="L115" s="33" t="s">
        <v>40</v>
      </c>
      <c r="M115" s="34"/>
      <c r="N115" s="30" t="s">
        <v>57</v>
      </c>
      <c r="O115" s="30"/>
    </row>
    <row r="116" spans="1:15" s="9" customFormat="1" ht="14.25" customHeight="1" x14ac:dyDescent="0.2">
      <c r="A116" s="28">
        <v>2015</v>
      </c>
      <c r="B116" s="29">
        <v>42624</v>
      </c>
      <c r="C116" s="30" t="s">
        <v>31</v>
      </c>
      <c r="D116" s="31">
        <v>14</v>
      </c>
      <c r="E116" s="31">
        <v>42</v>
      </c>
      <c r="F116" s="31" t="s">
        <v>7</v>
      </c>
      <c r="G116" s="31"/>
      <c r="H116" s="31">
        <v>1</v>
      </c>
      <c r="I116" s="31"/>
      <c r="J116" s="31"/>
      <c r="K116" s="32" t="s">
        <v>22</v>
      </c>
      <c r="L116" s="33" t="s">
        <v>16</v>
      </c>
      <c r="M116" s="34"/>
      <c r="N116" s="30" t="s">
        <v>57</v>
      </c>
      <c r="O116" s="30"/>
    </row>
    <row r="117" spans="1:15" s="9" customFormat="1" ht="14.25" customHeight="1" x14ac:dyDescent="0.2">
      <c r="A117" s="28">
        <v>2015</v>
      </c>
      <c r="B117" s="29">
        <v>42631</v>
      </c>
      <c r="C117" s="30" t="s">
        <v>63</v>
      </c>
      <c r="D117" s="31">
        <v>13</v>
      </c>
      <c r="E117" s="31">
        <v>10</v>
      </c>
      <c r="F117" s="31" t="s">
        <v>6</v>
      </c>
      <c r="G117" s="31">
        <v>1</v>
      </c>
      <c r="H117" s="31"/>
      <c r="I117" s="31"/>
      <c r="J117" s="31"/>
      <c r="K117" s="32" t="s">
        <v>15</v>
      </c>
      <c r="L117" s="33" t="s">
        <v>40</v>
      </c>
      <c r="M117" s="34"/>
      <c r="N117" s="30" t="s">
        <v>57</v>
      </c>
      <c r="O117" s="30"/>
    </row>
    <row r="118" spans="1:15" s="9" customFormat="1" ht="14.25" customHeight="1" x14ac:dyDescent="0.2">
      <c r="A118" s="28">
        <v>2015</v>
      </c>
      <c r="B118" s="29">
        <v>42638</v>
      </c>
      <c r="C118" s="30" t="s">
        <v>46</v>
      </c>
      <c r="D118" s="31">
        <v>14</v>
      </c>
      <c r="E118" s="31">
        <v>17</v>
      </c>
      <c r="F118" s="31" t="s">
        <v>7</v>
      </c>
      <c r="G118" s="31"/>
      <c r="H118" s="31">
        <v>1</v>
      </c>
      <c r="I118" s="31"/>
      <c r="J118" s="31"/>
      <c r="K118" s="32" t="s">
        <v>15</v>
      </c>
      <c r="L118" s="33" t="s">
        <v>40</v>
      </c>
      <c r="M118" s="34"/>
      <c r="N118" s="30" t="s">
        <v>57</v>
      </c>
      <c r="O118" s="30"/>
    </row>
    <row r="119" spans="1:15" s="9" customFormat="1" ht="14.25" customHeight="1" x14ac:dyDescent="0.2">
      <c r="A119" s="28">
        <v>2015</v>
      </c>
      <c r="B119" s="29">
        <v>42648</v>
      </c>
      <c r="C119" s="30" t="s">
        <v>64</v>
      </c>
      <c r="D119" s="31">
        <v>27</v>
      </c>
      <c r="E119" s="31">
        <v>28</v>
      </c>
      <c r="F119" s="31" t="s">
        <v>7</v>
      </c>
      <c r="G119" s="31"/>
      <c r="H119" s="31">
        <v>1</v>
      </c>
      <c r="I119" s="31"/>
      <c r="J119" s="31"/>
      <c r="K119" s="32" t="s">
        <v>22</v>
      </c>
      <c r="L119" s="33" t="s">
        <v>44</v>
      </c>
      <c r="M119" s="34"/>
      <c r="N119" s="30" t="s">
        <v>57</v>
      </c>
      <c r="O119" s="30"/>
    </row>
    <row r="120" spans="1:15" s="9" customFormat="1" ht="14.25" customHeight="1" x14ac:dyDescent="0.2">
      <c r="A120" s="28">
        <v>2015</v>
      </c>
      <c r="B120" s="29">
        <v>42652</v>
      </c>
      <c r="C120" s="30" t="s">
        <v>44</v>
      </c>
      <c r="D120" s="31">
        <v>26</v>
      </c>
      <c r="E120" s="31">
        <v>13</v>
      </c>
      <c r="F120" s="31" t="s">
        <v>6</v>
      </c>
      <c r="G120" s="31">
        <v>1</v>
      </c>
      <c r="H120" s="31"/>
      <c r="I120" s="31"/>
      <c r="J120" s="31"/>
      <c r="K120" s="32" t="s">
        <v>22</v>
      </c>
      <c r="L120" s="33" t="s">
        <v>44</v>
      </c>
      <c r="M120" s="34"/>
      <c r="N120" s="30" t="s">
        <v>57</v>
      </c>
      <c r="O120" s="30"/>
    </row>
    <row r="121" spans="1:15" s="9" customFormat="1" ht="14.25" customHeight="1" x14ac:dyDescent="0.2">
      <c r="A121" s="28">
        <v>2015</v>
      </c>
      <c r="B121" s="29">
        <v>42659</v>
      </c>
      <c r="C121" s="30" t="s">
        <v>65</v>
      </c>
      <c r="D121" s="31">
        <v>31</v>
      </c>
      <c r="E121" s="31">
        <v>21</v>
      </c>
      <c r="F121" s="31" t="s">
        <v>6</v>
      </c>
      <c r="G121" s="31">
        <v>1</v>
      </c>
      <c r="H121" s="31"/>
      <c r="I121" s="31"/>
      <c r="J121" s="31"/>
      <c r="K121" s="32" t="s">
        <v>15</v>
      </c>
      <c r="L121" s="33" t="s">
        <v>40</v>
      </c>
      <c r="M121" s="34"/>
      <c r="N121" s="30" t="s">
        <v>57</v>
      </c>
      <c r="O121" s="30"/>
    </row>
    <row r="122" spans="1:15" s="9" customFormat="1" ht="14.25" customHeight="1" x14ac:dyDescent="0.2">
      <c r="A122" s="28">
        <v>2015</v>
      </c>
      <c r="B122" s="29">
        <v>42666</v>
      </c>
      <c r="C122" s="30" t="s">
        <v>66</v>
      </c>
      <c r="D122" s="31">
        <v>44</v>
      </c>
      <c r="E122" s="31">
        <v>20</v>
      </c>
      <c r="F122" s="31" t="s">
        <v>6</v>
      </c>
      <c r="G122" s="31">
        <v>1</v>
      </c>
      <c r="H122" s="31"/>
      <c r="I122" s="31"/>
      <c r="J122" s="31"/>
      <c r="K122" s="32" t="s">
        <v>22</v>
      </c>
      <c r="L122" s="33" t="s">
        <v>67</v>
      </c>
      <c r="M122" s="34"/>
      <c r="N122" s="30" t="s">
        <v>57</v>
      </c>
      <c r="O122" s="30"/>
    </row>
    <row r="123" spans="1:15" s="9" customFormat="1" ht="14.25" customHeight="1" x14ac:dyDescent="0.2">
      <c r="A123" s="28">
        <v>2015</v>
      </c>
      <c r="B123" s="29">
        <v>42673</v>
      </c>
      <c r="C123" s="30" t="s">
        <v>68</v>
      </c>
      <c r="D123" s="31">
        <v>28</v>
      </c>
      <c r="E123" s="31">
        <v>31</v>
      </c>
      <c r="F123" s="31" t="s">
        <v>7</v>
      </c>
      <c r="G123" s="31"/>
      <c r="H123" s="31">
        <v>1</v>
      </c>
      <c r="I123" s="31"/>
      <c r="J123" s="31"/>
      <c r="K123" s="32" t="s">
        <v>15</v>
      </c>
      <c r="L123" s="33" t="s">
        <v>40</v>
      </c>
      <c r="M123" s="34"/>
      <c r="N123" s="30" t="s">
        <v>57</v>
      </c>
      <c r="O123" s="30"/>
    </row>
    <row r="124" spans="1:15" s="9" customFormat="1" ht="14.25" customHeight="1" x14ac:dyDescent="0.2">
      <c r="A124" s="28">
        <v>2015</v>
      </c>
      <c r="B124" s="29">
        <v>42687</v>
      </c>
      <c r="C124" s="30" t="s">
        <v>46</v>
      </c>
      <c r="D124" s="31">
        <v>16</v>
      </c>
      <c r="E124" s="31">
        <v>14</v>
      </c>
      <c r="F124" s="31" t="s">
        <v>6</v>
      </c>
      <c r="G124" s="31">
        <v>1</v>
      </c>
      <c r="H124" s="31"/>
      <c r="I124" s="31"/>
      <c r="J124" s="31"/>
      <c r="K124" s="32" t="s">
        <v>22</v>
      </c>
      <c r="L124" s="33" t="s">
        <v>34</v>
      </c>
      <c r="M124" s="34"/>
      <c r="N124" s="30" t="s">
        <v>57</v>
      </c>
      <c r="O124" s="30" t="s">
        <v>71</v>
      </c>
    </row>
    <row r="125" spans="1:15" s="9" customFormat="1" ht="14.25" customHeight="1" x14ac:dyDescent="0.2">
      <c r="A125" s="28">
        <v>2015</v>
      </c>
      <c r="B125" s="29">
        <v>42694</v>
      </c>
      <c r="C125" s="30" t="s">
        <v>69</v>
      </c>
      <c r="D125" s="31">
        <v>12</v>
      </c>
      <c r="E125" s="31">
        <v>17</v>
      </c>
      <c r="F125" s="31" t="s">
        <v>7</v>
      </c>
      <c r="G125" s="31"/>
      <c r="H125" s="31">
        <v>1</v>
      </c>
      <c r="I125" s="31"/>
      <c r="J125" s="31"/>
      <c r="K125" s="32" t="s">
        <v>22</v>
      </c>
      <c r="L125" s="33" t="s">
        <v>70</v>
      </c>
      <c r="M125" s="34"/>
      <c r="N125" s="30" t="s">
        <v>57</v>
      </c>
      <c r="O125" s="30" t="s">
        <v>72</v>
      </c>
    </row>
    <row r="126" spans="1:15" s="9" customFormat="1" ht="14.25" customHeight="1" x14ac:dyDescent="0.2">
      <c r="A126" s="21">
        <v>2016</v>
      </c>
      <c r="B126" s="22">
        <v>42608</v>
      </c>
      <c r="C126" s="23" t="s">
        <v>25</v>
      </c>
      <c r="D126" s="24">
        <v>14</v>
      </c>
      <c r="E126" s="24">
        <v>21</v>
      </c>
      <c r="F126" s="24" t="s">
        <v>7</v>
      </c>
      <c r="G126" s="24"/>
      <c r="H126" s="24">
        <v>1</v>
      </c>
      <c r="I126" s="24"/>
      <c r="J126" s="24"/>
      <c r="K126" s="25" t="s">
        <v>15</v>
      </c>
      <c r="L126" s="26" t="s">
        <v>40</v>
      </c>
      <c r="M126" s="27"/>
      <c r="N126" s="23" t="s">
        <v>57</v>
      </c>
      <c r="O126" s="23"/>
    </row>
    <row r="127" spans="1:15" s="9" customFormat="1" ht="14.25" customHeight="1" x14ac:dyDescent="0.2">
      <c r="A127" s="21">
        <v>2016</v>
      </c>
      <c r="B127" s="22">
        <v>42615</v>
      </c>
      <c r="C127" s="23" t="s">
        <v>36</v>
      </c>
      <c r="D127" s="24">
        <v>17</v>
      </c>
      <c r="E127" s="24">
        <v>0</v>
      </c>
      <c r="F127" s="24" t="s">
        <v>6</v>
      </c>
      <c r="G127" s="24">
        <v>1</v>
      </c>
      <c r="H127" s="24"/>
      <c r="I127" s="24"/>
      <c r="J127" s="24"/>
      <c r="K127" s="25" t="s">
        <v>22</v>
      </c>
      <c r="L127" s="26" t="s">
        <v>37</v>
      </c>
      <c r="M127" s="27"/>
      <c r="N127" s="23" t="s">
        <v>57</v>
      </c>
      <c r="O127" s="23"/>
    </row>
    <row r="128" spans="1:15" s="9" customFormat="1" ht="14.25" customHeight="1" x14ac:dyDescent="0.2">
      <c r="A128" s="21">
        <v>2016</v>
      </c>
      <c r="B128" s="22">
        <v>42622</v>
      </c>
      <c r="C128" s="23" t="s">
        <v>31</v>
      </c>
      <c r="D128" s="24">
        <v>7</v>
      </c>
      <c r="E128" s="24">
        <v>22</v>
      </c>
      <c r="F128" s="24" t="s">
        <v>7</v>
      </c>
      <c r="G128" s="24"/>
      <c r="H128" s="24">
        <v>1</v>
      </c>
      <c r="I128" s="24"/>
      <c r="J128" s="24"/>
      <c r="K128" s="25" t="s">
        <v>15</v>
      </c>
      <c r="L128" s="26" t="s">
        <v>40</v>
      </c>
      <c r="M128" s="27"/>
      <c r="N128" s="23" t="s">
        <v>57</v>
      </c>
      <c r="O128" s="23"/>
    </row>
    <row r="129" spans="1:15" s="9" customFormat="1" ht="14.25" customHeight="1" x14ac:dyDescent="0.2">
      <c r="A129" s="21">
        <v>2016</v>
      </c>
      <c r="B129" s="22">
        <v>42629</v>
      </c>
      <c r="C129" s="23" t="s">
        <v>63</v>
      </c>
      <c r="D129" s="24">
        <v>25</v>
      </c>
      <c r="E129" s="24">
        <v>14</v>
      </c>
      <c r="F129" s="24" t="s">
        <v>6</v>
      </c>
      <c r="G129" s="24">
        <v>1</v>
      </c>
      <c r="H129" s="24"/>
      <c r="I129" s="24"/>
      <c r="J129" s="24"/>
      <c r="K129" s="25" t="s">
        <v>22</v>
      </c>
      <c r="L129" s="26" t="s">
        <v>82</v>
      </c>
      <c r="M129" s="27"/>
      <c r="N129" s="23" t="s">
        <v>57</v>
      </c>
      <c r="O129" s="23"/>
    </row>
    <row r="130" spans="1:15" s="9" customFormat="1" ht="14.25" customHeight="1" x14ac:dyDescent="0.2">
      <c r="A130" s="21">
        <v>2016</v>
      </c>
      <c r="B130" s="22">
        <v>42636</v>
      </c>
      <c r="C130" s="23" t="s">
        <v>46</v>
      </c>
      <c r="D130" s="24">
        <v>14</v>
      </c>
      <c r="E130" s="24">
        <v>41</v>
      </c>
      <c r="F130" s="24" t="s">
        <v>7</v>
      </c>
      <c r="G130" s="24"/>
      <c r="H130" s="24">
        <v>1</v>
      </c>
      <c r="I130" s="24"/>
      <c r="J130" s="24"/>
      <c r="K130" s="25" t="s">
        <v>22</v>
      </c>
      <c r="L130" s="26" t="s">
        <v>34</v>
      </c>
      <c r="M130" s="27"/>
      <c r="N130" s="23" t="s">
        <v>57</v>
      </c>
      <c r="O130" s="23"/>
    </row>
    <row r="131" spans="1:15" s="9" customFormat="1" ht="14.25" customHeight="1" x14ac:dyDescent="0.2">
      <c r="A131" s="21">
        <v>2016</v>
      </c>
      <c r="B131" s="22">
        <v>42643</v>
      </c>
      <c r="C131" s="23" t="s">
        <v>64</v>
      </c>
      <c r="D131" s="24">
        <v>36</v>
      </c>
      <c r="E131" s="24">
        <v>17</v>
      </c>
      <c r="F131" s="24" t="s">
        <v>6</v>
      </c>
      <c r="G131" s="24">
        <v>1</v>
      </c>
      <c r="H131" s="24"/>
      <c r="I131" s="24"/>
      <c r="J131" s="24"/>
      <c r="K131" s="25" t="s">
        <v>15</v>
      </c>
      <c r="L131" s="26" t="s">
        <v>40</v>
      </c>
      <c r="M131" s="27"/>
      <c r="N131" s="23" t="s">
        <v>57</v>
      </c>
      <c r="O131" s="23"/>
    </row>
    <row r="132" spans="1:15" s="9" customFormat="1" ht="14.25" customHeight="1" x14ac:dyDescent="0.2">
      <c r="A132" s="21">
        <v>2016</v>
      </c>
      <c r="B132" s="22">
        <v>42650</v>
      </c>
      <c r="C132" s="23" t="s">
        <v>44</v>
      </c>
      <c r="D132" s="24">
        <v>24</v>
      </c>
      <c r="E132" s="24">
        <v>5</v>
      </c>
      <c r="F132" s="24" t="s">
        <v>6</v>
      </c>
      <c r="G132" s="24">
        <v>1</v>
      </c>
      <c r="H132" s="24"/>
      <c r="I132" s="24"/>
      <c r="J132" s="24"/>
      <c r="K132" s="25" t="s">
        <v>15</v>
      </c>
      <c r="L132" s="26" t="s">
        <v>40</v>
      </c>
      <c r="M132" s="27"/>
      <c r="N132" s="23" t="s">
        <v>57</v>
      </c>
      <c r="O132" s="23"/>
    </row>
    <row r="133" spans="1:15" s="9" customFormat="1" ht="14.25" customHeight="1" x14ac:dyDescent="0.2">
      <c r="A133" s="21">
        <v>2016</v>
      </c>
      <c r="B133" s="22">
        <v>42657</v>
      </c>
      <c r="C133" s="23" t="s">
        <v>65</v>
      </c>
      <c r="D133" s="24">
        <v>28</v>
      </c>
      <c r="E133" s="24">
        <v>13</v>
      </c>
      <c r="F133" s="24" t="s">
        <v>6</v>
      </c>
      <c r="G133" s="24">
        <v>1</v>
      </c>
      <c r="H133" s="24"/>
      <c r="I133" s="24"/>
      <c r="J133" s="24"/>
      <c r="K133" s="25" t="s">
        <v>22</v>
      </c>
      <c r="L133" s="26" t="s">
        <v>44</v>
      </c>
      <c r="M133" s="27"/>
      <c r="N133" s="23" t="s">
        <v>57</v>
      </c>
      <c r="O133" s="23"/>
    </row>
    <row r="134" spans="1:15" s="9" customFormat="1" ht="14.25" customHeight="1" x14ac:dyDescent="0.2">
      <c r="A134" s="21">
        <v>2016</v>
      </c>
      <c r="B134" s="22">
        <v>42664</v>
      </c>
      <c r="C134" s="23" t="s">
        <v>66</v>
      </c>
      <c r="D134" s="24">
        <v>35</v>
      </c>
      <c r="E134" s="24">
        <v>8</v>
      </c>
      <c r="F134" s="24" t="s">
        <v>6</v>
      </c>
      <c r="G134" s="24">
        <v>1</v>
      </c>
      <c r="H134" s="24"/>
      <c r="I134" s="24"/>
      <c r="J134" s="24"/>
      <c r="K134" s="25" t="s">
        <v>15</v>
      </c>
      <c r="L134" s="26" t="s">
        <v>40</v>
      </c>
      <c r="M134" s="27"/>
      <c r="N134" s="23" t="s">
        <v>57</v>
      </c>
      <c r="O134" s="23"/>
    </row>
    <row r="135" spans="1:15" s="9" customFormat="1" ht="14.25" customHeight="1" x14ac:dyDescent="0.2">
      <c r="A135" s="21">
        <v>2016</v>
      </c>
      <c r="B135" s="22">
        <v>42671</v>
      </c>
      <c r="C135" s="23" t="s">
        <v>68</v>
      </c>
      <c r="D135" s="24">
        <v>34</v>
      </c>
      <c r="E135" s="24">
        <v>28</v>
      </c>
      <c r="F135" s="24" t="s">
        <v>6</v>
      </c>
      <c r="G135" s="24">
        <v>1</v>
      </c>
      <c r="H135" s="24"/>
      <c r="I135" s="24"/>
      <c r="J135" s="24" t="s">
        <v>54</v>
      </c>
      <c r="K135" s="25" t="s">
        <v>22</v>
      </c>
      <c r="L135" s="26" t="s">
        <v>44</v>
      </c>
      <c r="M135" s="27"/>
      <c r="N135" s="23" t="s">
        <v>57</v>
      </c>
      <c r="O135" s="23"/>
    </row>
    <row r="136" spans="1:15" s="9" customFormat="1" ht="14.25" customHeight="1" x14ac:dyDescent="0.2">
      <c r="A136" s="21">
        <v>2016</v>
      </c>
      <c r="B136" s="22">
        <v>42685</v>
      </c>
      <c r="C136" s="23" t="s">
        <v>65</v>
      </c>
      <c r="D136" s="24">
        <v>28</v>
      </c>
      <c r="E136" s="24">
        <v>21</v>
      </c>
      <c r="F136" s="24" t="s">
        <v>6</v>
      </c>
      <c r="G136" s="24">
        <v>1</v>
      </c>
      <c r="H136" s="24"/>
      <c r="I136" s="24"/>
      <c r="J136" s="24"/>
      <c r="K136" s="25" t="s">
        <v>15</v>
      </c>
      <c r="L136" s="26" t="s">
        <v>40</v>
      </c>
      <c r="M136" s="27"/>
      <c r="N136" s="23" t="s">
        <v>57</v>
      </c>
      <c r="O136" s="23" t="s">
        <v>83</v>
      </c>
    </row>
    <row r="137" spans="1:15" s="9" customFormat="1" ht="14.25" customHeight="1" x14ac:dyDescent="0.2">
      <c r="A137" s="21">
        <v>2016</v>
      </c>
      <c r="B137" s="22">
        <v>42692</v>
      </c>
      <c r="C137" s="23" t="s">
        <v>84</v>
      </c>
      <c r="D137" s="24">
        <v>28</v>
      </c>
      <c r="E137" s="24">
        <v>37</v>
      </c>
      <c r="F137" s="24" t="s">
        <v>7</v>
      </c>
      <c r="G137" s="24"/>
      <c r="H137" s="24">
        <v>1</v>
      </c>
      <c r="I137" s="24"/>
      <c r="J137" s="24"/>
      <c r="K137" s="25" t="s">
        <v>22</v>
      </c>
      <c r="L137" s="26" t="s">
        <v>70</v>
      </c>
      <c r="M137" s="27"/>
      <c r="N137" s="23" t="s">
        <v>57</v>
      </c>
      <c r="O137" s="23" t="s">
        <v>72</v>
      </c>
    </row>
    <row r="138" spans="1:15" ht="14.25" customHeight="1" x14ac:dyDescent="0.2">
      <c r="B138" s="11" t="s">
        <v>17</v>
      </c>
      <c r="C138" s="12" t="s">
        <v>17</v>
      </c>
      <c r="D138" s="10" t="s">
        <v>17</v>
      </c>
      <c r="E138" s="10" t="s">
        <v>17</v>
      </c>
      <c r="F138" s="10" t="s">
        <v>17</v>
      </c>
      <c r="N138" s="12" t="s">
        <v>17</v>
      </c>
      <c r="O138" s="12" t="s">
        <v>17</v>
      </c>
    </row>
    <row r="139" spans="1:15" ht="14.25" customHeight="1" x14ac:dyDescent="0.25">
      <c r="A139" s="17"/>
      <c r="B139"/>
      <c r="D139" s="18">
        <f>SUM(D2:D138)</f>
        <v>2987</v>
      </c>
      <c r="E139" s="18">
        <f>SUM(E2:E138)</f>
        <v>3441</v>
      </c>
      <c r="G139" s="10">
        <f>SUM(G2:G138)</f>
        <v>59</v>
      </c>
      <c r="H139" s="10">
        <f>SUM(H2:H138)</f>
        <v>77</v>
      </c>
      <c r="I139" s="10">
        <f>SUM(I2:I138)</f>
        <v>0</v>
      </c>
      <c r="J139" s="19">
        <f>(G139+(I139/2))/(G139+H139+I139)</f>
        <v>0.43382352941176472</v>
      </c>
    </row>
    <row r="140" spans="1:15" ht="14.25" customHeight="1" x14ac:dyDescent="0.2">
      <c r="A140" s="17"/>
      <c r="D140" s="20">
        <f>AVERAGE(D2:D138)</f>
        <v>21.963235294117649</v>
      </c>
      <c r="E140" s="20">
        <f>AVERAGE(E2:E138)</f>
        <v>25.301470588235293</v>
      </c>
      <c r="F140" s="20">
        <f>D140-E140</f>
        <v>-3.338235294117645</v>
      </c>
    </row>
  </sheetData>
  <conditionalFormatting sqref="F140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defaultGridColor="0" colorId="8" workbookViewId="0">
      <pane ySplit="1" topLeftCell="A2" activePane="bottomLeft" state="frozen"/>
      <selection pane="bottomLeft" activeCell="J24" sqref="I24:J25"/>
    </sheetView>
  </sheetViews>
  <sheetFormatPr defaultRowHeight="14.25" customHeight="1" x14ac:dyDescent="0.2"/>
  <cols>
    <col min="1" max="1" width="5.28515625" style="43" customWidth="1"/>
    <col min="2" max="2" width="5" style="43" customWidth="1"/>
    <col min="3" max="3" width="5.42578125" style="43" customWidth="1"/>
    <col min="4" max="5" width="5.85546875" style="43" customWidth="1"/>
    <col min="6" max="6" width="7.42578125" style="43" customWidth="1"/>
    <col min="7" max="7" width="8" style="46" customWidth="1"/>
    <col min="8" max="8" width="8.140625" style="46" customWidth="1"/>
    <col min="9" max="10" width="7.85546875" style="47" customWidth="1"/>
    <col min="11" max="11" width="9.7109375" style="48" customWidth="1"/>
    <col min="12" max="12" width="7.28515625" style="48" customWidth="1"/>
    <col min="13" max="13" width="19.42578125" style="49" customWidth="1"/>
    <col min="14" max="14" width="22.42578125" style="49" customWidth="1"/>
    <col min="15" max="16" width="4.7109375" style="43" customWidth="1"/>
    <col min="17" max="17" width="4" style="43" customWidth="1"/>
    <col min="18" max="18" width="7.140625" style="44" customWidth="1"/>
    <col min="19" max="19" width="9.140625" style="43"/>
    <col min="20" max="20" width="9.140625" style="50"/>
    <col min="21" max="22" width="9.140625" style="43"/>
    <col min="23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69" width="19.42578125" style="49" customWidth="1"/>
    <col min="270" max="270" width="22.42578125" style="49" customWidth="1"/>
    <col min="271" max="272" width="4.7109375" style="49" customWidth="1"/>
    <col min="273" max="273" width="4" style="49" customWidth="1"/>
    <col min="274" max="274" width="7.140625" style="49" customWidth="1"/>
    <col min="275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5" width="19.42578125" style="49" customWidth="1"/>
    <col min="526" max="526" width="22.42578125" style="49" customWidth="1"/>
    <col min="527" max="528" width="4.7109375" style="49" customWidth="1"/>
    <col min="529" max="529" width="4" style="49" customWidth="1"/>
    <col min="530" max="530" width="7.140625" style="49" customWidth="1"/>
    <col min="531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1" width="19.42578125" style="49" customWidth="1"/>
    <col min="782" max="782" width="22.42578125" style="49" customWidth="1"/>
    <col min="783" max="784" width="4.7109375" style="49" customWidth="1"/>
    <col min="785" max="785" width="4" style="49" customWidth="1"/>
    <col min="786" max="786" width="7.140625" style="49" customWidth="1"/>
    <col min="787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7" width="19.42578125" style="49" customWidth="1"/>
    <col min="1038" max="1038" width="22.42578125" style="49" customWidth="1"/>
    <col min="1039" max="1040" width="4.7109375" style="49" customWidth="1"/>
    <col min="1041" max="1041" width="4" style="49" customWidth="1"/>
    <col min="1042" max="1042" width="7.140625" style="49" customWidth="1"/>
    <col min="1043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3" width="19.42578125" style="49" customWidth="1"/>
    <col min="1294" max="1294" width="22.42578125" style="49" customWidth="1"/>
    <col min="1295" max="1296" width="4.7109375" style="49" customWidth="1"/>
    <col min="1297" max="1297" width="4" style="49" customWidth="1"/>
    <col min="1298" max="1298" width="7.140625" style="49" customWidth="1"/>
    <col min="1299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49" width="19.42578125" style="49" customWidth="1"/>
    <col min="1550" max="1550" width="22.42578125" style="49" customWidth="1"/>
    <col min="1551" max="1552" width="4.7109375" style="49" customWidth="1"/>
    <col min="1553" max="1553" width="4" style="49" customWidth="1"/>
    <col min="1554" max="1554" width="7.140625" style="49" customWidth="1"/>
    <col min="1555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5" width="19.42578125" style="49" customWidth="1"/>
    <col min="1806" max="1806" width="22.42578125" style="49" customWidth="1"/>
    <col min="1807" max="1808" width="4.7109375" style="49" customWidth="1"/>
    <col min="1809" max="1809" width="4" style="49" customWidth="1"/>
    <col min="1810" max="1810" width="7.140625" style="49" customWidth="1"/>
    <col min="1811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1" width="19.42578125" style="49" customWidth="1"/>
    <col min="2062" max="2062" width="22.42578125" style="49" customWidth="1"/>
    <col min="2063" max="2064" width="4.7109375" style="49" customWidth="1"/>
    <col min="2065" max="2065" width="4" style="49" customWidth="1"/>
    <col min="2066" max="2066" width="7.140625" style="49" customWidth="1"/>
    <col min="2067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7" width="19.42578125" style="49" customWidth="1"/>
    <col min="2318" max="2318" width="22.42578125" style="49" customWidth="1"/>
    <col min="2319" max="2320" width="4.7109375" style="49" customWidth="1"/>
    <col min="2321" max="2321" width="4" style="49" customWidth="1"/>
    <col min="2322" max="2322" width="7.140625" style="49" customWidth="1"/>
    <col min="2323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3" width="19.42578125" style="49" customWidth="1"/>
    <col min="2574" max="2574" width="22.42578125" style="49" customWidth="1"/>
    <col min="2575" max="2576" width="4.7109375" style="49" customWidth="1"/>
    <col min="2577" max="2577" width="4" style="49" customWidth="1"/>
    <col min="2578" max="2578" width="7.140625" style="49" customWidth="1"/>
    <col min="2579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29" width="19.42578125" style="49" customWidth="1"/>
    <col min="2830" max="2830" width="22.42578125" style="49" customWidth="1"/>
    <col min="2831" max="2832" width="4.7109375" style="49" customWidth="1"/>
    <col min="2833" max="2833" width="4" style="49" customWidth="1"/>
    <col min="2834" max="2834" width="7.140625" style="49" customWidth="1"/>
    <col min="2835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5" width="19.42578125" style="49" customWidth="1"/>
    <col min="3086" max="3086" width="22.42578125" style="49" customWidth="1"/>
    <col min="3087" max="3088" width="4.7109375" style="49" customWidth="1"/>
    <col min="3089" max="3089" width="4" style="49" customWidth="1"/>
    <col min="3090" max="3090" width="7.140625" style="49" customWidth="1"/>
    <col min="3091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1" width="19.42578125" style="49" customWidth="1"/>
    <col min="3342" max="3342" width="22.42578125" style="49" customWidth="1"/>
    <col min="3343" max="3344" width="4.7109375" style="49" customWidth="1"/>
    <col min="3345" max="3345" width="4" style="49" customWidth="1"/>
    <col min="3346" max="3346" width="7.140625" style="49" customWidth="1"/>
    <col min="3347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7" width="19.42578125" style="49" customWidth="1"/>
    <col min="3598" max="3598" width="22.42578125" style="49" customWidth="1"/>
    <col min="3599" max="3600" width="4.7109375" style="49" customWidth="1"/>
    <col min="3601" max="3601" width="4" style="49" customWidth="1"/>
    <col min="3602" max="3602" width="7.140625" style="49" customWidth="1"/>
    <col min="3603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3" width="19.42578125" style="49" customWidth="1"/>
    <col min="3854" max="3854" width="22.42578125" style="49" customWidth="1"/>
    <col min="3855" max="3856" width="4.7109375" style="49" customWidth="1"/>
    <col min="3857" max="3857" width="4" style="49" customWidth="1"/>
    <col min="3858" max="3858" width="7.140625" style="49" customWidth="1"/>
    <col min="3859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09" width="19.42578125" style="49" customWidth="1"/>
    <col min="4110" max="4110" width="22.42578125" style="49" customWidth="1"/>
    <col min="4111" max="4112" width="4.7109375" style="49" customWidth="1"/>
    <col min="4113" max="4113" width="4" style="49" customWidth="1"/>
    <col min="4114" max="4114" width="7.140625" style="49" customWidth="1"/>
    <col min="4115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5" width="19.42578125" style="49" customWidth="1"/>
    <col min="4366" max="4366" width="22.42578125" style="49" customWidth="1"/>
    <col min="4367" max="4368" width="4.7109375" style="49" customWidth="1"/>
    <col min="4369" max="4369" width="4" style="49" customWidth="1"/>
    <col min="4370" max="4370" width="7.140625" style="49" customWidth="1"/>
    <col min="4371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1" width="19.42578125" style="49" customWidth="1"/>
    <col min="4622" max="4622" width="22.42578125" style="49" customWidth="1"/>
    <col min="4623" max="4624" width="4.7109375" style="49" customWidth="1"/>
    <col min="4625" max="4625" width="4" style="49" customWidth="1"/>
    <col min="4626" max="4626" width="7.140625" style="49" customWidth="1"/>
    <col min="4627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7" width="19.42578125" style="49" customWidth="1"/>
    <col min="4878" max="4878" width="22.42578125" style="49" customWidth="1"/>
    <col min="4879" max="4880" width="4.7109375" style="49" customWidth="1"/>
    <col min="4881" max="4881" width="4" style="49" customWidth="1"/>
    <col min="4882" max="4882" width="7.140625" style="49" customWidth="1"/>
    <col min="4883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3" width="19.42578125" style="49" customWidth="1"/>
    <col min="5134" max="5134" width="22.42578125" style="49" customWidth="1"/>
    <col min="5135" max="5136" width="4.7109375" style="49" customWidth="1"/>
    <col min="5137" max="5137" width="4" style="49" customWidth="1"/>
    <col min="5138" max="5138" width="7.140625" style="49" customWidth="1"/>
    <col min="5139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89" width="19.42578125" style="49" customWidth="1"/>
    <col min="5390" max="5390" width="22.42578125" style="49" customWidth="1"/>
    <col min="5391" max="5392" width="4.7109375" style="49" customWidth="1"/>
    <col min="5393" max="5393" width="4" style="49" customWidth="1"/>
    <col min="5394" max="5394" width="7.140625" style="49" customWidth="1"/>
    <col min="5395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5" width="19.42578125" style="49" customWidth="1"/>
    <col min="5646" max="5646" width="22.42578125" style="49" customWidth="1"/>
    <col min="5647" max="5648" width="4.7109375" style="49" customWidth="1"/>
    <col min="5649" max="5649" width="4" style="49" customWidth="1"/>
    <col min="5650" max="5650" width="7.140625" style="49" customWidth="1"/>
    <col min="5651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1" width="19.42578125" style="49" customWidth="1"/>
    <col min="5902" max="5902" width="22.42578125" style="49" customWidth="1"/>
    <col min="5903" max="5904" width="4.7109375" style="49" customWidth="1"/>
    <col min="5905" max="5905" width="4" style="49" customWidth="1"/>
    <col min="5906" max="5906" width="7.140625" style="49" customWidth="1"/>
    <col min="5907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7" width="19.42578125" style="49" customWidth="1"/>
    <col min="6158" max="6158" width="22.42578125" style="49" customWidth="1"/>
    <col min="6159" max="6160" width="4.7109375" style="49" customWidth="1"/>
    <col min="6161" max="6161" width="4" style="49" customWidth="1"/>
    <col min="6162" max="6162" width="7.140625" style="49" customWidth="1"/>
    <col min="6163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3" width="19.42578125" style="49" customWidth="1"/>
    <col min="6414" max="6414" width="22.42578125" style="49" customWidth="1"/>
    <col min="6415" max="6416" width="4.7109375" style="49" customWidth="1"/>
    <col min="6417" max="6417" width="4" style="49" customWidth="1"/>
    <col min="6418" max="6418" width="7.140625" style="49" customWidth="1"/>
    <col min="6419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69" width="19.42578125" style="49" customWidth="1"/>
    <col min="6670" max="6670" width="22.42578125" style="49" customWidth="1"/>
    <col min="6671" max="6672" width="4.7109375" style="49" customWidth="1"/>
    <col min="6673" max="6673" width="4" style="49" customWidth="1"/>
    <col min="6674" max="6674" width="7.140625" style="49" customWidth="1"/>
    <col min="6675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5" width="19.42578125" style="49" customWidth="1"/>
    <col min="6926" max="6926" width="22.42578125" style="49" customWidth="1"/>
    <col min="6927" max="6928" width="4.7109375" style="49" customWidth="1"/>
    <col min="6929" max="6929" width="4" style="49" customWidth="1"/>
    <col min="6930" max="6930" width="7.140625" style="49" customWidth="1"/>
    <col min="6931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1" width="19.42578125" style="49" customWidth="1"/>
    <col min="7182" max="7182" width="22.42578125" style="49" customWidth="1"/>
    <col min="7183" max="7184" width="4.7109375" style="49" customWidth="1"/>
    <col min="7185" max="7185" width="4" style="49" customWidth="1"/>
    <col min="7186" max="7186" width="7.140625" style="49" customWidth="1"/>
    <col min="7187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7" width="19.42578125" style="49" customWidth="1"/>
    <col min="7438" max="7438" width="22.42578125" style="49" customWidth="1"/>
    <col min="7439" max="7440" width="4.7109375" style="49" customWidth="1"/>
    <col min="7441" max="7441" width="4" style="49" customWidth="1"/>
    <col min="7442" max="7442" width="7.140625" style="49" customWidth="1"/>
    <col min="7443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3" width="19.42578125" style="49" customWidth="1"/>
    <col min="7694" max="7694" width="22.42578125" style="49" customWidth="1"/>
    <col min="7695" max="7696" width="4.7109375" style="49" customWidth="1"/>
    <col min="7697" max="7697" width="4" style="49" customWidth="1"/>
    <col min="7698" max="7698" width="7.140625" style="49" customWidth="1"/>
    <col min="7699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49" width="19.42578125" style="49" customWidth="1"/>
    <col min="7950" max="7950" width="22.42578125" style="49" customWidth="1"/>
    <col min="7951" max="7952" width="4.7109375" style="49" customWidth="1"/>
    <col min="7953" max="7953" width="4" style="49" customWidth="1"/>
    <col min="7954" max="7954" width="7.140625" style="49" customWidth="1"/>
    <col min="7955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5" width="19.42578125" style="49" customWidth="1"/>
    <col min="8206" max="8206" width="22.42578125" style="49" customWidth="1"/>
    <col min="8207" max="8208" width="4.7109375" style="49" customWidth="1"/>
    <col min="8209" max="8209" width="4" style="49" customWidth="1"/>
    <col min="8210" max="8210" width="7.140625" style="49" customWidth="1"/>
    <col min="8211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1" width="19.42578125" style="49" customWidth="1"/>
    <col min="8462" max="8462" width="22.42578125" style="49" customWidth="1"/>
    <col min="8463" max="8464" width="4.7109375" style="49" customWidth="1"/>
    <col min="8465" max="8465" width="4" style="49" customWidth="1"/>
    <col min="8466" max="8466" width="7.140625" style="49" customWidth="1"/>
    <col min="8467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7" width="19.42578125" style="49" customWidth="1"/>
    <col min="8718" max="8718" width="22.42578125" style="49" customWidth="1"/>
    <col min="8719" max="8720" width="4.7109375" style="49" customWidth="1"/>
    <col min="8721" max="8721" width="4" style="49" customWidth="1"/>
    <col min="8722" max="8722" width="7.140625" style="49" customWidth="1"/>
    <col min="8723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3" width="19.42578125" style="49" customWidth="1"/>
    <col min="8974" max="8974" width="22.42578125" style="49" customWidth="1"/>
    <col min="8975" max="8976" width="4.7109375" style="49" customWidth="1"/>
    <col min="8977" max="8977" width="4" style="49" customWidth="1"/>
    <col min="8978" max="8978" width="7.140625" style="49" customWidth="1"/>
    <col min="8979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29" width="19.42578125" style="49" customWidth="1"/>
    <col min="9230" max="9230" width="22.42578125" style="49" customWidth="1"/>
    <col min="9231" max="9232" width="4.7109375" style="49" customWidth="1"/>
    <col min="9233" max="9233" width="4" style="49" customWidth="1"/>
    <col min="9234" max="9234" width="7.140625" style="49" customWidth="1"/>
    <col min="9235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5" width="19.42578125" style="49" customWidth="1"/>
    <col min="9486" max="9486" width="22.42578125" style="49" customWidth="1"/>
    <col min="9487" max="9488" width="4.7109375" style="49" customWidth="1"/>
    <col min="9489" max="9489" width="4" style="49" customWidth="1"/>
    <col min="9490" max="9490" width="7.140625" style="49" customWidth="1"/>
    <col min="9491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1" width="19.42578125" style="49" customWidth="1"/>
    <col min="9742" max="9742" width="22.42578125" style="49" customWidth="1"/>
    <col min="9743" max="9744" width="4.7109375" style="49" customWidth="1"/>
    <col min="9745" max="9745" width="4" style="49" customWidth="1"/>
    <col min="9746" max="9746" width="7.140625" style="49" customWidth="1"/>
    <col min="9747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7" width="19.42578125" style="49" customWidth="1"/>
    <col min="9998" max="9998" width="22.42578125" style="49" customWidth="1"/>
    <col min="9999" max="10000" width="4.7109375" style="49" customWidth="1"/>
    <col min="10001" max="10001" width="4" style="49" customWidth="1"/>
    <col min="10002" max="10002" width="7.140625" style="49" customWidth="1"/>
    <col min="10003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3" width="19.42578125" style="49" customWidth="1"/>
    <col min="10254" max="10254" width="22.42578125" style="49" customWidth="1"/>
    <col min="10255" max="10256" width="4.7109375" style="49" customWidth="1"/>
    <col min="10257" max="10257" width="4" style="49" customWidth="1"/>
    <col min="10258" max="10258" width="7.140625" style="49" customWidth="1"/>
    <col min="10259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09" width="19.42578125" style="49" customWidth="1"/>
    <col min="10510" max="10510" width="22.42578125" style="49" customWidth="1"/>
    <col min="10511" max="10512" width="4.7109375" style="49" customWidth="1"/>
    <col min="10513" max="10513" width="4" style="49" customWidth="1"/>
    <col min="10514" max="10514" width="7.140625" style="49" customWidth="1"/>
    <col min="10515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5" width="19.42578125" style="49" customWidth="1"/>
    <col min="10766" max="10766" width="22.42578125" style="49" customWidth="1"/>
    <col min="10767" max="10768" width="4.7109375" style="49" customWidth="1"/>
    <col min="10769" max="10769" width="4" style="49" customWidth="1"/>
    <col min="10770" max="10770" width="7.140625" style="49" customWidth="1"/>
    <col min="10771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1" width="19.42578125" style="49" customWidth="1"/>
    <col min="11022" max="11022" width="22.42578125" style="49" customWidth="1"/>
    <col min="11023" max="11024" width="4.7109375" style="49" customWidth="1"/>
    <col min="11025" max="11025" width="4" style="49" customWidth="1"/>
    <col min="11026" max="11026" width="7.140625" style="49" customWidth="1"/>
    <col min="11027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7" width="19.42578125" style="49" customWidth="1"/>
    <col min="11278" max="11278" width="22.42578125" style="49" customWidth="1"/>
    <col min="11279" max="11280" width="4.7109375" style="49" customWidth="1"/>
    <col min="11281" max="11281" width="4" style="49" customWidth="1"/>
    <col min="11282" max="11282" width="7.140625" style="49" customWidth="1"/>
    <col min="11283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3" width="19.42578125" style="49" customWidth="1"/>
    <col min="11534" max="11534" width="22.42578125" style="49" customWidth="1"/>
    <col min="11535" max="11536" width="4.7109375" style="49" customWidth="1"/>
    <col min="11537" max="11537" width="4" style="49" customWidth="1"/>
    <col min="11538" max="11538" width="7.140625" style="49" customWidth="1"/>
    <col min="11539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89" width="19.42578125" style="49" customWidth="1"/>
    <col min="11790" max="11790" width="22.42578125" style="49" customWidth="1"/>
    <col min="11791" max="11792" width="4.7109375" style="49" customWidth="1"/>
    <col min="11793" max="11793" width="4" style="49" customWidth="1"/>
    <col min="11794" max="11794" width="7.140625" style="49" customWidth="1"/>
    <col min="11795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5" width="19.42578125" style="49" customWidth="1"/>
    <col min="12046" max="12046" width="22.42578125" style="49" customWidth="1"/>
    <col min="12047" max="12048" width="4.7109375" style="49" customWidth="1"/>
    <col min="12049" max="12049" width="4" style="49" customWidth="1"/>
    <col min="12050" max="12050" width="7.140625" style="49" customWidth="1"/>
    <col min="12051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1" width="19.42578125" style="49" customWidth="1"/>
    <col min="12302" max="12302" width="22.42578125" style="49" customWidth="1"/>
    <col min="12303" max="12304" width="4.7109375" style="49" customWidth="1"/>
    <col min="12305" max="12305" width="4" style="49" customWidth="1"/>
    <col min="12306" max="12306" width="7.140625" style="49" customWidth="1"/>
    <col min="12307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7" width="19.42578125" style="49" customWidth="1"/>
    <col min="12558" max="12558" width="22.42578125" style="49" customWidth="1"/>
    <col min="12559" max="12560" width="4.7109375" style="49" customWidth="1"/>
    <col min="12561" max="12561" width="4" style="49" customWidth="1"/>
    <col min="12562" max="12562" width="7.140625" style="49" customWidth="1"/>
    <col min="12563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3" width="19.42578125" style="49" customWidth="1"/>
    <col min="12814" max="12814" width="22.42578125" style="49" customWidth="1"/>
    <col min="12815" max="12816" width="4.7109375" style="49" customWidth="1"/>
    <col min="12817" max="12817" width="4" style="49" customWidth="1"/>
    <col min="12818" max="12818" width="7.140625" style="49" customWidth="1"/>
    <col min="12819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69" width="19.42578125" style="49" customWidth="1"/>
    <col min="13070" max="13070" width="22.42578125" style="49" customWidth="1"/>
    <col min="13071" max="13072" width="4.7109375" style="49" customWidth="1"/>
    <col min="13073" max="13073" width="4" style="49" customWidth="1"/>
    <col min="13074" max="13074" width="7.140625" style="49" customWidth="1"/>
    <col min="13075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5" width="19.42578125" style="49" customWidth="1"/>
    <col min="13326" max="13326" width="22.42578125" style="49" customWidth="1"/>
    <col min="13327" max="13328" width="4.7109375" style="49" customWidth="1"/>
    <col min="13329" max="13329" width="4" style="49" customWidth="1"/>
    <col min="13330" max="13330" width="7.140625" style="49" customWidth="1"/>
    <col min="13331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1" width="19.42578125" style="49" customWidth="1"/>
    <col min="13582" max="13582" width="22.42578125" style="49" customWidth="1"/>
    <col min="13583" max="13584" width="4.7109375" style="49" customWidth="1"/>
    <col min="13585" max="13585" width="4" style="49" customWidth="1"/>
    <col min="13586" max="13586" width="7.140625" style="49" customWidth="1"/>
    <col min="13587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7" width="19.42578125" style="49" customWidth="1"/>
    <col min="13838" max="13838" width="22.42578125" style="49" customWidth="1"/>
    <col min="13839" max="13840" width="4.7109375" style="49" customWidth="1"/>
    <col min="13841" max="13841" width="4" style="49" customWidth="1"/>
    <col min="13842" max="13842" width="7.140625" style="49" customWidth="1"/>
    <col min="13843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3" width="19.42578125" style="49" customWidth="1"/>
    <col min="14094" max="14094" width="22.42578125" style="49" customWidth="1"/>
    <col min="14095" max="14096" width="4.7109375" style="49" customWidth="1"/>
    <col min="14097" max="14097" width="4" style="49" customWidth="1"/>
    <col min="14098" max="14098" width="7.140625" style="49" customWidth="1"/>
    <col min="14099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49" width="19.42578125" style="49" customWidth="1"/>
    <col min="14350" max="14350" width="22.42578125" style="49" customWidth="1"/>
    <col min="14351" max="14352" width="4.7109375" style="49" customWidth="1"/>
    <col min="14353" max="14353" width="4" style="49" customWidth="1"/>
    <col min="14354" max="14354" width="7.140625" style="49" customWidth="1"/>
    <col min="14355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5" width="19.42578125" style="49" customWidth="1"/>
    <col min="14606" max="14606" width="22.42578125" style="49" customWidth="1"/>
    <col min="14607" max="14608" width="4.7109375" style="49" customWidth="1"/>
    <col min="14609" max="14609" width="4" style="49" customWidth="1"/>
    <col min="14610" max="14610" width="7.140625" style="49" customWidth="1"/>
    <col min="14611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1" width="19.42578125" style="49" customWidth="1"/>
    <col min="14862" max="14862" width="22.42578125" style="49" customWidth="1"/>
    <col min="14863" max="14864" width="4.7109375" style="49" customWidth="1"/>
    <col min="14865" max="14865" width="4" style="49" customWidth="1"/>
    <col min="14866" max="14866" width="7.140625" style="49" customWidth="1"/>
    <col min="14867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7" width="19.42578125" style="49" customWidth="1"/>
    <col min="15118" max="15118" width="22.42578125" style="49" customWidth="1"/>
    <col min="15119" max="15120" width="4.7109375" style="49" customWidth="1"/>
    <col min="15121" max="15121" width="4" style="49" customWidth="1"/>
    <col min="15122" max="15122" width="7.140625" style="49" customWidth="1"/>
    <col min="15123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3" width="19.42578125" style="49" customWidth="1"/>
    <col min="15374" max="15374" width="22.42578125" style="49" customWidth="1"/>
    <col min="15375" max="15376" width="4.7109375" style="49" customWidth="1"/>
    <col min="15377" max="15377" width="4" style="49" customWidth="1"/>
    <col min="15378" max="15378" width="7.140625" style="49" customWidth="1"/>
    <col min="15379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29" width="19.42578125" style="49" customWidth="1"/>
    <col min="15630" max="15630" width="22.42578125" style="49" customWidth="1"/>
    <col min="15631" max="15632" width="4.7109375" style="49" customWidth="1"/>
    <col min="15633" max="15633" width="4" style="49" customWidth="1"/>
    <col min="15634" max="15634" width="7.140625" style="49" customWidth="1"/>
    <col min="15635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5" width="19.42578125" style="49" customWidth="1"/>
    <col min="15886" max="15886" width="22.42578125" style="49" customWidth="1"/>
    <col min="15887" max="15888" width="4.7109375" style="49" customWidth="1"/>
    <col min="15889" max="15889" width="4" style="49" customWidth="1"/>
    <col min="15890" max="15890" width="7.140625" style="49" customWidth="1"/>
    <col min="15891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1" width="19.42578125" style="49" customWidth="1"/>
    <col min="16142" max="16142" width="22.42578125" style="49" customWidth="1"/>
    <col min="16143" max="16144" width="4.7109375" style="49" customWidth="1"/>
    <col min="16145" max="16145" width="4" style="49" customWidth="1"/>
    <col min="16146" max="16146" width="7.140625" style="49" customWidth="1"/>
    <col min="16147" max="16384" width="9.140625" style="49"/>
  </cols>
  <sheetData>
    <row r="1" spans="1:22" s="39" customFormat="1" ht="14.25" customHeight="1" x14ac:dyDescent="0.2">
      <c r="A1" s="35" t="s">
        <v>0</v>
      </c>
      <c r="B1" s="35" t="s">
        <v>73</v>
      </c>
      <c r="C1" s="35" t="s">
        <v>6</v>
      </c>
      <c r="D1" s="35" t="s">
        <v>7</v>
      </c>
      <c r="E1" s="35" t="s">
        <v>8</v>
      </c>
      <c r="F1" s="35" t="s">
        <v>74</v>
      </c>
      <c r="G1" s="36" t="s">
        <v>75</v>
      </c>
      <c r="H1" s="36" t="s">
        <v>76</v>
      </c>
      <c r="I1" s="37" t="s">
        <v>77</v>
      </c>
      <c r="J1" s="37" t="s">
        <v>77</v>
      </c>
      <c r="K1" s="38" t="s">
        <v>78</v>
      </c>
      <c r="L1" s="38" t="s">
        <v>79</v>
      </c>
      <c r="M1" s="35" t="s">
        <v>13</v>
      </c>
      <c r="O1" s="35"/>
      <c r="P1" s="35"/>
      <c r="Q1" s="35"/>
      <c r="R1" s="40"/>
      <c r="S1" s="41"/>
      <c r="T1" s="42"/>
      <c r="U1" s="41"/>
      <c r="V1" s="41"/>
    </row>
    <row r="2" spans="1:22" ht="14.25" customHeight="1" x14ac:dyDescent="0.2">
      <c r="A2" s="43">
        <v>2004</v>
      </c>
      <c r="B2" s="43">
        <f t="shared" ref="B2:B14" si="0">C2+D2+E2</f>
        <v>10</v>
      </c>
      <c r="C2" s="43">
        <f>SUM(Riverbend!G2:G11)</f>
        <v>5</v>
      </c>
      <c r="D2" s="43">
        <f>SUM(Riverbend!H2:H11)</f>
        <v>5</v>
      </c>
      <c r="E2" s="43">
        <f>SUM(Riverbend!I2:I11)</f>
        <v>0</v>
      </c>
      <c r="F2" s="44">
        <f t="shared" ref="F2:F14" si="1">SUM(C2+(E2/2))/(C2+D2+E2)</f>
        <v>0.5</v>
      </c>
      <c r="G2" s="45">
        <f>SUM(Riverbend!D2:D11)</f>
        <v>194</v>
      </c>
      <c r="H2" s="45">
        <f>SUM(Riverbend!E2:E11)</f>
        <v>223</v>
      </c>
      <c r="I2" s="47">
        <f t="shared" ref="I2" si="2">G2/B2</f>
        <v>19.399999999999999</v>
      </c>
      <c r="J2" s="47">
        <f t="shared" ref="J2" si="3">H2/B2</f>
        <v>22.3</v>
      </c>
      <c r="K2" s="48">
        <f t="shared" ref="K2" si="4">I2-J2</f>
        <v>-2.9000000000000021</v>
      </c>
      <c r="L2" s="44">
        <f t="shared" ref="L2" si="5">(G2)/(G2+H2)</f>
        <v>0.46522781774580335</v>
      </c>
      <c r="M2" s="49" t="s">
        <v>19</v>
      </c>
    </row>
    <row r="3" spans="1:22" ht="14.25" customHeight="1" x14ac:dyDescent="0.2">
      <c r="A3" s="43">
        <v>2005</v>
      </c>
      <c r="B3" s="43">
        <f t="shared" si="0"/>
        <v>10</v>
      </c>
      <c r="C3" s="43">
        <f>SUM(Riverbend!G12:G21)</f>
        <v>5</v>
      </c>
      <c r="D3" s="43">
        <f>SUM(Riverbend!H12:H21)</f>
        <v>5</v>
      </c>
      <c r="E3" s="43">
        <f>SUM(Riverbend!I12:I21)</f>
        <v>0</v>
      </c>
      <c r="F3" s="44">
        <f t="shared" si="1"/>
        <v>0.5</v>
      </c>
      <c r="G3" s="45">
        <f>SUM(Riverbend!D12:D21)</f>
        <v>209</v>
      </c>
      <c r="H3" s="45">
        <f>SUM(Riverbend!E12:E21)</f>
        <v>210</v>
      </c>
      <c r="I3" s="47">
        <f t="shared" ref="I3" si="6">G3/B3</f>
        <v>20.9</v>
      </c>
      <c r="J3" s="47">
        <f t="shared" ref="J3" si="7">H3/B3</f>
        <v>21</v>
      </c>
      <c r="K3" s="48">
        <f t="shared" ref="K3" si="8">I3-J3</f>
        <v>-0.10000000000000142</v>
      </c>
      <c r="L3" s="44">
        <f t="shared" ref="L3" si="9">(G3)/(G3+H3)</f>
        <v>0.49880668257756561</v>
      </c>
      <c r="M3" s="49" t="s">
        <v>19</v>
      </c>
    </row>
    <row r="4" spans="1:22" ht="14.25" customHeight="1" x14ac:dyDescent="0.2">
      <c r="A4" s="43">
        <v>2006</v>
      </c>
      <c r="B4" s="43">
        <f t="shared" si="0"/>
        <v>10</v>
      </c>
      <c r="C4" s="43">
        <f>SUM(Riverbend!G22:G31)</f>
        <v>5</v>
      </c>
      <c r="D4" s="43">
        <f>SUM(Riverbend!H22:H31)</f>
        <v>5</v>
      </c>
      <c r="E4" s="43">
        <f>SUM(Riverbend!I22:I31)</f>
        <v>0</v>
      </c>
      <c r="F4" s="44">
        <f t="shared" si="1"/>
        <v>0.5</v>
      </c>
      <c r="G4" s="45">
        <f>SUM(Riverbend!D22:D31)</f>
        <v>282</v>
      </c>
      <c r="H4" s="45">
        <f>SUM(Riverbend!E22:E31)</f>
        <v>291</v>
      </c>
      <c r="I4" s="47">
        <f t="shared" ref="I4" si="10">G4/B4</f>
        <v>28.2</v>
      </c>
      <c r="J4" s="47">
        <f t="shared" ref="J4" si="11">H4/B4</f>
        <v>29.1</v>
      </c>
      <c r="K4" s="48">
        <f t="shared" ref="K4" si="12">I4-J4</f>
        <v>-0.90000000000000213</v>
      </c>
      <c r="L4" s="44">
        <f t="shared" ref="L4" si="13">(G4)/(G4+H4)</f>
        <v>0.49214659685863876</v>
      </c>
      <c r="M4" s="49" t="s">
        <v>19</v>
      </c>
    </row>
    <row r="5" spans="1:22" ht="14.25" customHeight="1" x14ac:dyDescent="0.2">
      <c r="A5" s="43">
        <v>2007</v>
      </c>
      <c r="B5" s="43">
        <f t="shared" si="0"/>
        <v>10</v>
      </c>
      <c r="C5" s="43">
        <f>SUM(Riverbend!G32:G41)</f>
        <v>2</v>
      </c>
      <c r="D5" s="43">
        <f>SUM(Riverbend!H32:H41)</f>
        <v>8</v>
      </c>
      <c r="E5" s="43">
        <f>SUM(Riverbend!I32:I41)</f>
        <v>0</v>
      </c>
      <c r="F5" s="44">
        <f t="shared" si="1"/>
        <v>0.2</v>
      </c>
      <c r="G5" s="45">
        <f>SUM(Riverbend!D32:D41)</f>
        <v>180</v>
      </c>
      <c r="H5" s="45">
        <f>SUM(Riverbend!E32:E41)</f>
        <v>333</v>
      </c>
      <c r="I5" s="47">
        <f t="shared" ref="I5" si="14">G5/B5</f>
        <v>18</v>
      </c>
      <c r="J5" s="47">
        <f t="shared" ref="J5" si="15">H5/B5</f>
        <v>33.299999999999997</v>
      </c>
      <c r="K5" s="48">
        <f t="shared" ref="K5" si="16">I5-J5</f>
        <v>-15.299999999999997</v>
      </c>
      <c r="L5" s="44">
        <f t="shared" ref="L5" si="17">(G5)/(G5+H5)</f>
        <v>0.35087719298245612</v>
      </c>
      <c r="M5" s="49" t="s">
        <v>19</v>
      </c>
    </row>
    <row r="6" spans="1:22" ht="14.25" customHeight="1" x14ac:dyDescent="0.2">
      <c r="A6" s="43">
        <v>2008</v>
      </c>
      <c r="B6" s="43">
        <f t="shared" si="0"/>
        <v>10</v>
      </c>
      <c r="C6" s="43">
        <f>SUM(Riverbend!G42:G51)</f>
        <v>1</v>
      </c>
      <c r="D6" s="43">
        <f>SUM(Riverbend!H42:H51)</f>
        <v>9</v>
      </c>
      <c r="E6" s="43">
        <f>SUM(Riverbend!I42:I51)</f>
        <v>0</v>
      </c>
      <c r="F6" s="44">
        <f t="shared" si="1"/>
        <v>0.1</v>
      </c>
      <c r="G6" s="45">
        <f>SUM(Riverbend!D42:D51)</f>
        <v>207</v>
      </c>
      <c r="H6" s="45">
        <f>SUM(Riverbend!E42:E51)</f>
        <v>365</v>
      </c>
      <c r="I6" s="47">
        <f t="shared" ref="I6" si="18">G6/B6</f>
        <v>20.7</v>
      </c>
      <c r="J6" s="47">
        <f t="shared" ref="J6" si="19">H6/B6</f>
        <v>36.5</v>
      </c>
      <c r="K6" s="48">
        <f t="shared" ref="K6" si="20">I6-J6</f>
        <v>-15.8</v>
      </c>
      <c r="L6" s="44">
        <f t="shared" ref="L6" si="21">(G6)/(G6+H6)</f>
        <v>0.36188811188811187</v>
      </c>
      <c r="M6" s="49" t="s">
        <v>19</v>
      </c>
    </row>
    <row r="7" spans="1:22" ht="14.25" customHeight="1" x14ac:dyDescent="0.2">
      <c r="A7" s="43">
        <v>2009</v>
      </c>
      <c r="B7" s="43">
        <f t="shared" si="0"/>
        <v>11</v>
      </c>
      <c r="C7" s="43">
        <f>SUM(Riverbend!G52:G62)</f>
        <v>8</v>
      </c>
      <c r="D7" s="43">
        <f>SUM(Riverbend!H52:H62)</f>
        <v>3</v>
      </c>
      <c r="E7" s="43">
        <f>SUM(Riverbend!I52:I62)</f>
        <v>0</v>
      </c>
      <c r="F7" s="44">
        <f t="shared" si="1"/>
        <v>0.72727272727272729</v>
      </c>
      <c r="G7" s="45">
        <f>SUM(Riverbend!D52:D62)</f>
        <v>320</v>
      </c>
      <c r="H7" s="45">
        <f>SUM(Riverbend!E52:E62)</f>
        <v>222</v>
      </c>
      <c r="I7" s="47">
        <f t="shared" ref="I7" si="22">G7/B7</f>
        <v>29.09090909090909</v>
      </c>
      <c r="J7" s="47">
        <f t="shared" ref="J7" si="23">H7/B7</f>
        <v>20.181818181818183</v>
      </c>
      <c r="K7" s="48">
        <f t="shared" ref="K7" si="24">I7-J7</f>
        <v>8.9090909090909065</v>
      </c>
      <c r="L7" s="44">
        <f t="shared" ref="L7" si="25">(G7)/(G7+H7)</f>
        <v>0.59040590405904059</v>
      </c>
      <c r="M7" s="49" t="s">
        <v>50</v>
      </c>
    </row>
    <row r="8" spans="1:22" ht="14.25" customHeight="1" x14ac:dyDescent="0.2">
      <c r="A8" s="43">
        <v>2010</v>
      </c>
      <c r="B8" s="43">
        <f t="shared" si="0"/>
        <v>10</v>
      </c>
      <c r="C8" s="43">
        <f>SUM(Riverbend!G63:G72)</f>
        <v>2</v>
      </c>
      <c r="D8" s="43">
        <f>SUM(Riverbend!H63:H72)</f>
        <v>8</v>
      </c>
      <c r="E8" s="43">
        <f>SUM(Riverbend!I63:I72)</f>
        <v>0</v>
      </c>
      <c r="F8" s="44">
        <f t="shared" si="1"/>
        <v>0.2</v>
      </c>
      <c r="G8" s="45">
        <f>SUM(Riverbend!D63:D72)</f>
        <v>140</v>
      </c>
      <c r="H8" s="45">
        <f>SUM(Riverbend!E63:E72)</f>
        <v>260</v>
      </c>
      <c r="I8" s="47">
        <f t="shared" ref="I8" si="26">G8/B8</f>
        <v>14</v>
      </c>
      <c r="J8" s="47">
        <f t="shared" ref="J8" si="27">H8/B8</f>
        <v>26</v>
      </c>
      <c r="K8" s="48">
        <f t="shared" ref="K8" si="28">I8-J8</f>
        <v>-12</v>
      </c>
      <c r="L8" s="44">
        <f t="shared" ref="L8" si="29">(G8)/(G8+H8)</f>
        <v>0.35</v>
      </c>
      <c r="M8" s="49" t="s">
        <v>50</v>
      </c>
    </row>
    <row r="9" spans="1:22" ht="14.25" customHeight="1" x14ac:dyDescent="0.2">
      <c r="A9" s="43">
        <v>2011</v>
      </c>
      <c r="B9" s="43">
        <f t="shared" si="0"/>
        <v>10</v>
      </c>
      <c r="C9" s="43">
        <f>SUM(Riverbend!G73:G82)</f>
        <v>2</v>
      </c>
      <c r="D9" s="43">
        <f>SUM(Riverbend!H73:H82)</f>
        <v>8</v>
      </c>
      <c r="E9" s="43">
        <f>SUM(Riverbend!I73:I82)</f>
        <v>0</v>
      </c>
      <c r="F9" s="44">
        <f t="shared" si="1"/>
        <v>0.2</v>
      </c>
      <c r="G9" s="45">
        <f>SUM(Riverbend!D73:D82)</f>
        <v>131</v>
      </c>
      <c r="H9" s="45">
        <f>SUM(Riverbend!E73:E82)</f>
        <v>335</v>
      </c>
      <c r="I9" s="47">
        <f t="shared" ref="I9" si="30">G9/B9</f>
        <v>13.1</v>
      </c>
      <c r="J9" s="47">
        <f t="shared" ref="J9" si="31">H9/B9</f>
        <v>33.5</v>
      </c>
      <c r="K9" s="48">
        <f t="shared" ref="K9" si="32">I9-J9</f>
        <v>-20.399999999999999</v>
      </c>
      <c r="L9" s="44">
        <f t="shared" ref="L9" si="33">(G9)/(G9+H9)</f>
        <v>0.2811158798283262</v>
      </c>
      <c r="M9" s="49" t="s">
        <v>50</v>
      </c>
    </row>
    <row r="10" spans="1:22" ht="14.25" customHeight="1" x14ac:dyDescent="0.2">
      <c r="A10" s="43">
        <v>2012</v>
      </c>
      <c r="B10" s="43">
        <f t="shared" si="0"/>
        <v>10</v>
      </c>
      <c r="C10" s="43">
        <f>SUM(Riverbend!G83:G92)</f>
        <v>5</v>
      </c>
      <c r="D10" s="43">
        <f>SUM(Riverbend!H83:H92)</f>
        <v>5</v>
      </c>
      <c r="E10" s="43">
        <f>SUM(Riverbend!I83:I92)</f>
        <v>0</v>
      </c>
      <c r="F10" s="44">
        <f t="shared" si="1"/>
        <v>0.5</v>
      </c>
      <c r="G10" s="45">
        <f>SUM(Riverbend!D83:D92)</f>
        <v>197</v>
      </c>
      <c r="H10" s="45">
        <f>SUM(Riverbend!E83:E92)</f>
        <v>243</v>
      </c>
      <c r="I10" s="47">
        <f t="shared" ref="I10" si="34">G10/B10</f>
        <v>19.7</v>
      </c>
      <c r="J10" s="47">
        <f t="shared" ref="J10" si="35">H10/B10</f>
        <v>24.3</v>
      </c>
      <c r="K10" s="48">
        <f t="shared" ref="K10" si="36">I10-J10</f>
        <v>-4.6000000000000014</v>
      </c>
      <c r="L10" s="44">
        <f t="shared" ref="L10" si="37">(G10)/(G10+H10)</f>
        <v>0.44772727272727275</v>
      </c>
      <c r="M10" s="49" t="s">
        <v>81</v>
      </c>
    </row>
    <row r="11" spans="1:22" ht="14.25" customHeight="1" x14ac:dyDescent="0.2">
      <c r="A11" s="43">
        <v>2013</v>
      </c>
      <c r="B11" s="43">
        <f t="shared" si="0"/>
        <v>10</v>
      </c>
      <c r="C11" s="43">
        <f>SUM(Riverbend!G93:G102)</f>
        <v>5</v>
      </c>
      <c r="D11" s="43">
        <f>SUM(Riverbend!H93:H102)</f>
        <v>5</v>
      </c>
      <c r="E11" s="43">
        <f>SUM(Riverbend!I93:I102)</f>
        <v>0</v>
      </c>
      <c r="F11" s="44">
        <f t="shared" si="1"/>
        <v>0.5</v>
      </c>
      <c r="G11" s="45">
        <f>SUM(Riverbend!D93:D102)</f>
        <v>232</v>
      </c>
      <c r="H11" s="45">
        <f>SUM(Riverbend!E93:E102)</f>
        <v>234</v>
      </c>
      <c r="I11" s="47">
        <f t="shared" ref="I11" si="38">G11/B11</f>
        <v>23.2</v>
      </c>
      <c r="J11" s="47">
        <f t="shared" ref="J11" si="39">H11/B11</f>
        <v>23.4</v>
      </c>
      <c r="K11" s="48">
        <f t="shared" ref="K11" si="40">I11-J11</f>
        <v>-0.19999999999999929</v>
      </c>
      <c r="L11" s="44">
        <f t="shared" ref="L11" si="41">(G11)/(G11+H11)</f>
        <v>0.4978540772532189</v>
      </c>
      <c r="M11" s="49" t="s">
        <v>81</v>
      </c>
    </row>
    <row r="12" spans="1:22" ht="14.25" customHeight="1" x14ac:dyDescent="0.2">
      <c r="A12" s="43">
        <v>2014</v>
      </c>
      <c r="B12" s="43">
        <f t="shared" si="0"/>
        <v>11</v>
      </c>
      <c r="C12" s="43">
        <f>SUM(Riverbend!G103:G113)</f>
        <v>6</v>
      </c>
      <c r="D12" s="43">
        <f>SUM(Riverbend!H103:H113)</f>
        <v>5</v>
      </c>
      <c r="E12" s="43">
        <f>SUM(Riverbend!I103:I113)</f>
        <v>0</v>
      </c>
      <c r="F12" s="44">
        <f t="shared" si="1"/>
        <v>0.54545454545454541</v>
      </c>
      <c r="G12" s="45">
        <f>SUM(Riverbend!D103:D113)</f>
        <v>350</v>
      </c>
      <c r="H12" s="45">
        <f>SUM(Riverbend!E103:E113)</f>
        <v>251</v>
      </c>
      <c r="I12" s="47">
        <f t="shared" ref="I12" si="42">G12/B12</f>
        <v>31.818181818181817</v>
      </c>
      <c r="J12" s="47">
        <f t="shared" ref="J12" si="43">H12/B12</f>
        <v>22.818181818181817</v>
      </c>
      <c r="K12" s="48">
        <f t="shared" ref="K12" si="44">I12-J12</f>
        <v>9</v>
      </c>
      <c r="L12" s="44">
        <f t="shared" ref="L12" si="45">(G12)/(G12+H12)</f>
        <v>0.58236272878535777</v>
      </c>
      <c r="M12" s="49" t="s">
        <v>81</v>
      </c>
    </row>
    <row r="13" spans="1:22" ht="14.25" customHeight="1" x14ac:dyDescent="0.2">
      <c r="A13" s="43">
        <v>2015</v>
      </c>
      <c r="B13" s="43">
        <f t="shared" si="0"/>
        <v>12</v>
      </c>
      <c r="C13" s="43">
        <f>SUM(Riverbend!G114:G125)</f>
        <v>5</v>
      </c>
      <c r="D13" s="43">
        <f>SUM(Riverbend!H114:H125)</f>
        <v>7</v>
      </c>
      <c r="E13" s="43">
        <f>SUM(Riverbend!I114:I125)</f>
        <v>0</v>
      </c>
      <c r="F13" s="44">
        <f t="shared" si="1"/>
        <v>0.41666666666666669</v>
      </c>
      <c r="G13" s="45">
        <f>SUM(Riverbend!D114:D125)</f>
        <v>255</v>
      </c>
      <c r="H13" s="45">
        <f>SUM(Riverbend!E114:E125)</f>
        <v>247</v>
      </c>
      <c r="I13" s="47">
        <f t="shared" ref="I13" si="46">G13/B13</f>
        <v>21.25</v>
      </c>
      <c r="J13" s="47">
        <f t="shared" ref="J13" si="47">H13/B13</f>
        <v>20.583333333333332</v>
      </c>
      <c r="K13" s="48">
        <f t="shared" ref="K13" si="48">I13-J13</f>
        <v>0.66666666666666785</v>
      </c>
      <c r="L13" s="44">
        <f t="shared" ref="L13" si="49">(G13)/(G13+H13)</f>
        <v>0.50796812749003983</v>
      </c>
      <c r="M13" s="49" t="s">
        <v>81</v>
      </c>
    </row>
    <row r="14" spans="1:22" ht="14.25" customHeight="1" x14ac:dyDescent="0.2">
      <c r="A14" s="43">
        <v>2016</v>
      </c>
      <c r="B14" s="43">
        <f t="shared" si="0"/>
        <v>12</v>
      </c>
      <c r="C14" s="43">
        <f>SUM(Riverbend!G126:G137)</f>
        <v>8</v>
      </c>
      <c r="D14" s="43">
        <f>SUM(Riverbend!H126:H137)</f>
        <v>4</v>
      </c>
      <c r="E14" s="43">
        <f>SUM(Riverbend!I126:I137)</f>
        <v>0</v>
      </c>
      <c r="F14" s="44">
        <f t="shared" si="1"/>
        <v>0.66666666666666663</v>
      </c>
      <c r="G14" s="45">
        <f>SUM(Riverbend!D126:D137)</f>
        <v>290</v>
      </c>
      <c r="H14" s="45">
        <f>SUM(Riverbend!E126:E137)</f>
        <v>227</v>
      </c>
      <c r="I14" s="47">
        <f t="shared" ref="I14" si="50">G14/B14</f>
        <v>24.166666666666668</v>
      </c>
      <c r="J14" s="47">
        <f t="shared" ref="J14" si="51">H14/B14</f>
        <v>18.916666666666668</v>
      </c>
      <c r="K14" s="48">
        <f t="shared" ref="K14" si="52">I14-J14</f>
        <v>5.25</v>
      </c>
      <c r="L14" s="44">
        <f t="shared" ref="L14" si="53">(G14)/(G14+H14)</f>
        <v>0.56092843326885877</v>
      </c>
      <c r="M14" s="49" t="s">
        <v>81</v>
      </c>
    </row>
    <row r="15" spans="1:22" ht="14.25" customHeight="1" x14ac:dyDescent="0.2">
      <c r="B15" s="43" t="s">
        <v>17</v>
      </c>
      <c r="F15" s="44"/>
      <c r="I15" s="47" t="s">
        <v>17</v>
      </c>
      <c r="J15" s="47" t="s">
        <v>17</v>
      </c>
      <c r="K15" s="48" t="s">
        <v>17</v>
      </c>
      <c r="L15" s="44" t="s">
        <v>17</v>
      </c>
    </row>
    <row r="16" spans="1:22" ht="14.25" customHeight="1" x14ac:dyDescent="0.2">
      <c r="B16" s="43">
        <f>SUM(B2:B15)</f>
        <v>136</v>
      </c>
      <c r="C16" s="43">
        <f>SUM(C2:C15)</f>
        <v>59</v>
      </c>
      <c r="D16" s="43">
        <f>SUM(D2:D15)</f>
        <v>77</v>
      </c>
      <c r="E16" s="43">
        <f>SUM(E2:E15)</f>
        <v>0</v>
      </c>
      <c r="F16" s="44">
        <f>(C16+(E16/2))/(C16+D16+E16)</f>
        <v>0.43382352941176472</v>
      </c>
      <c r="G16" s="45">
        <f>SUM(G2:G15)</f>
        <v>2987</v>
      </c>
      <c r="H16" s="45">
        <f>SUM(H2:H15)</f>
        <v>3441</v>
      </c>
      <c r="I16" s="51">
        <f>G16/B16</f>
        <v>21.963235294117649</v>
      </c>
      <c r="J16" s="51">
        <f>H16/B16</f>
        <v>25.301470588235293</v>
      </c>
      <c r="K16" s="48">
        <f>I16-J16</f>
        <v>-3.338235294117645</v>
      </c>
      <c r="L16" s="44">
        <f>(G16)/(G16+H16)</f>
        <v>0.46468574984443062</v>
      </c>
    </row>
    <row r="17" spans="3:13" ht="14.25" customHeight="1" x14ac:dyDescent="0.2">
      <c r="C17" s="43" t="s">
        <v>17</v>
      </c>
      <c r="D17" s="43" t="s">
        <v>17</v>
      </c>
      <c r="E17" s="43" t="s">
        <v>17</v>
      </c>
      <c r="G17" s="51">
        <f>AVERAGE(G2:G15)</f>
        <v>229.76923076923077</v>
      </c>
      <c r="H17" s="51">
        <f>AVERAGE(H2:H15)</f>
        <v>264.69230769230768</v>
      </c>
      <c r="M17" s="49" t="s">
        <v>80</v>
      </c>
    </row>
    <row r="18" spans="3:13" ht="14.25" customHeight="1" x14ac:dyDescent="0.2">
      <c r="G18" s="52"/>
      <c r="H18" s="52"/>
      <c r="M18" s="49" t="s">
        <v>17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workbookViewId="0">
      <pane ySplit="1" topLeftCell="A2" activePane="bottomLeft" state="frozen"/>
      <selection pane="bottomLeft" activeCell="A7" sqref="A7:XFD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17.85546875" style="12" customWidth="1"/>
    <col min="15" max="15" width="29.42578125" style="12" customWidth="1"/>
    <col min="16" max="16384" width="9.140625" style="16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8">
        <v>2009</v>
      </c>
      <c r="B2" s="29">
        <v>42687</v>
      </c>
      <c r="C2" s="30" t="s">
        <v>51</v>
      </c>
      <c r="D2" s="31">
        <v>7</v>
      </c>
      <c r="E2" s="31">
        <v>28</v>
      </c>
      <c r="F2" s="31" t="s">
        <v>7</v>
      </c>
      <c r="G2" s="31"/>
      <c r="H2" s="31">
        <v>1</v>
      </c>
      <c r="I2" s="31"/>
      <c r="J2" s="31"/>
      <c r="K2" s="32" t="s">
        <v>22</v>
      </c>
      <c r="L2" s="33" t="s">
        <v>52</v>
      </c>
      <c r="M2" s="34"/>
      <c r="N2" s="30" t="s">
        <v>50</v>
      </c>
      <c r="O2" s="30" t="s">
        <v>53</v>
      </c>
    </row>
    <row r="3" spans="1:15" s="9" customFormat="1" ht="14.25" customHeight="1" x14ac:dyDescent="0.2">
      <c r="A3" s="21">
        <v>2014</v>
      </c>
      <c r="B3" s="22">
        <v>42688</v>
      </c>
      <c r="C3" s="23" t="s">
        <v>59</v>
      </c>
      <c r="D3" s="24">
        <v>42</v>
      </c>
      <c r="E3" s="24">
        <v>45</v>
      </c>
      <c r="F3" s="24" t="s">
        <v>7</v>
      </c>
      <c r="G3" s="24"/>
      <c r="H3" s="24">
        <v>1</v>
      </c>
      <c r="I3" s="24"/>
      <c r="J3" s="24" t="s">
        <v>60</v>
      </c>
      <c r="K3" s="25" t="s">
        <v>22</v>
      </c>
      <c r="L3" s="26" t="s">
        <v>61</v>
      </c>
      <c r="M3" s="27"/>
      <c r="N3" s="23" t="s">
        <v>57</v>
      </c>
      <c r="O3" s="23" t="s">
        <v>62</v>
      </c>
    </row>
    <row r="4" spans="1:15" s="9" customFormat="1" ht="14.25" customHeight="1" x14ac:dyDescent="0.2">
      <c r="A4" s="28">
        <v>2015</v>
      </c>
      <c r="B4" s="29">
        <v>42687</v>
      </c>
      <c r="C4" s="30" t="s">
        <v>46</v>
      </c>
      <c r="D4" s="31">
        <v>16</v>
      </c>
      <c r="E4" s="31">
        <v>14</v>
      </c>
      <c r="F4" s="31" t="s">
        <v>6</v>
      </c>
      <c r="G4" s="31">
        <v>1</v>
      </c>
      <c r="H4" s="31"/>
      <c r="I4" s="31"/>
      <c r="J4" s="31"/>
      <c r="K4" s="32" t="s">
        <v>22</v>
      </c>
      <c r="L4" s="33" t="s">
        <v>34</v>
      </c>
      <c r="M4" s="34"/>
      <c r="N4" s="30" t="s">
        <v>57</v>
      </c>
      <c r="O4" s="30" t="s">
        <v>71</v>
      </c>
    </row>
    <row r="5" spans="1:15" s="9" customFormat="1" ht="14.25" customHeight="1" x14ac:dyDescent="0.2">
      <c r="A5" s="28">
        <v>2015</v>
      </c>
      <c r="B5" s="29">
        <v>42694</v>
      </c>
      <c r="C5" s="30" t="s">
        <v>69</v>
      </c>
      <c r="D5" s="31">
        <v>12</v>
      </c>
      <c r="E5" s="31">
        <v>17</v>
      </c>
      <c r="F5" s="31" t="s">
        <v>7</v>
      </c>
      <c r="G5" s="31"/>
      <c r="H5" s="31">
        <v>1</v>
      </c>
      <c r="I5" s="31"/>
      <c r="J5" s="31"/>
      <c r="K5" s="32" t="s">
        <v>22</v>
      </c>
      <c r="L5" s="33" t="s">
        <v>70</v>
      </c>
      <c r="M5" s="34"/>
      <c r="N5" s="30" t="s">
        <v>57</v>
      </c>
      <c r="O5" s="30" t="s">
        <v>72</v>
      </c>
    </row>
    <row r="6" spans="1:15" s="9" customFormat="1" ht="14.25" customHeight="1" x14ac:dyDescent="0.2">
      <c r="A6" s="21">
        <v>2016</v>
      </c>
      <c r="B6" s="22">
        <v>42685</v>
      </c>
      <c r="C6" s="23" t="s">
        <v>65</v>
      </c>
      <c r="D6" s="24">
        <v>28</v>
      </c>
      <c r="E6" s="24">
        <v>21</v>
      </c>
      <c r="F6" s="24" t="s">
        <v>6</v>
      </c>
      <c r="G6" s="24">
        <v>1</v>
      </c>
      <c r="H6" s="24"/>
      <c r="I6" s="24"/>
      <c r="J6" s="24"/>
      <c r="K6" s="25" t="s">
        <v>15</v>
      </c>
      <c r="L6" s="26" t="s">
        <v>40</v>
      </c>
      <c r="M6" s="27"/>
      <c r="N6" s="23" t="s">
        <v>57</v>
      </c>
      <c r="O6" s="23" t="s">
        <v>83</v>
      </c>
    </row>
    <row r="7" spans="1:15" s="9" customFormat="1" ht="14.25" customHeight="1" x14ac:dyDescent="0.2">
      <c r="A7" s="21">
        <v>2016</v>
      </c>
      <c r="B7" s="22">
        <v>42692</v>
      </c>
      <c r="C7" s="23" t="s">
        <v>84</v>
      </c>
      <c r="D7" s="24">
        <v>28</v>
      </c>
      <c r="E7" s="24">
        <v>37</v>
      </c>
      <c r="F7" s="24" t="s">
        <v>7</v>
      </c>
      <c r="G7" s="24"/>
      <c r="H7" s="24">
        <v>1</v>
      </c>
      <c r="I7" s="24"/>
      <c r="J7" s="24"/>
      <c r="K7" s="25" t="s">
        <v>22</v>
      </c>
      <c r="L7" s="26" t="s">
        <v>70</v>
      </c>
      <c r="M7" s="27"/>
      <c r="N7" s="23" t="s">
        <v>57</v>
      </c>
      <c r="O7" s="23" t="s">
        <v>72</v>
      </c>
    </row>
    <row r="8" spans="1:15" ht="14.25" customHeight="1" x14ac:dyDescent="0.2">
      <c r="B8" s="11" t="s">
        <v>17</v>
      </c>
      <c r="C8" s="12" t="s">
        <v>17</v>
      </c>
      <c r="D8" s="10" t="s">
        <v>17</v>
      </c>
      <c r="E8" s="10" t="s">
        <v>17</v>
      </c>
      <c r="F8" s="10" t="s">
        <v>17</v>
      </c>
      <c r="N8" s="12" t="s">
        <v>17</v>
      </c>
      <c r="O8" s="12" t="s">
        <v>17</v>
      </c>
    </row>
    <row r="9" spans="1:15" ht="14.25" customHeight="1" x14ac:dyDescent="0.25">
      <c r="A9" s="17"/>
      <c r="B9"/>
      <c r="D9" s="18">
        <f>SUM(D2:D8)</f>
        <v>133</v>
      </c>
      <c r="E9" s="18">
        <f>SUM(E2:E8)</f>
        <v>162</v>
      </c>
      <c r="G9" s="10">
        <f>SUM(G2:G8)</f>
        <v>2</v>
      </c>
      <c r="H9" s="10">
        <f>SUM(H2:H8)</f>
        <v>4</v>
      </c>
      <c r="I9" s="10">
        <f>SUM(I2:I8)</f>
        <v>0</v>
      </c>
      <c r="J9" s="19">
        <f>(G9+(I9/2))/(G9+H9+I9)</f>
        <v>0.33333333333333331</v>
      </c>
    </row>
    <row r="10" spans="1:15" ht="14.25" customHeight="1" x14ac:dyDescent="0.2">
      <c r="A10" s="17"/>
      <c r="D10" s="20">
        <f>AVERAGE(D2:D8)</f>
        <v>22.166666666666668</v>
      </c>
      <c r="E10" s="20">
        <f>AVERAGE(E2:E8)</f>
        <v>27</v>
      </c>
      <c r="F10" s="20">
        <f>D10-E10</f>
        <v>-4.8333333333333321</v>
      </c>
    </row>
  </sheetData>
  <conditionalFormatting sqref="F10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Riverbend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2016-03-18T22:55:10Z</dcterms:created>
  <dcterms:modified xsi:type="dcterms:W3CDTF">2017-02-12T02:28:41Z</dcterms:modified>
</cp:coreProperties>
</file>