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20" windowWidth="23820" windowHeight="9345" tabRatio="839"/>
  </bookViews>
  <sheets>
    <sheet name="Riverheads" sheetId="1" r:id="rId1"/>
    <sheet name="Yearly" sheetId="2" r:id="rId2"/>
    <sheet name="playoffs" sheetId="64" r:id="rId3"/>
    <sheet name="Alleghany County" sheetId="3" r:id="rId4"/>
    <sheet name="Altavista" sheetId="4" r:id="rId5"/>
    <sheet name="Amelia County" sheetId="5" r:id="rId6"/>
    <sheet name="Arcadia" sheetId="6" r:id="rId7"/>
    <sheet name="Bath-Valley" sheetId="7" r:id="rId8"/>
    <sheet name="Broadway" sheetId="8" r:id="rId9"/>
    <sheet name="Bruton" sheetId="9" r:id="rId10"/>
    <sheet name="Buffalo Gap" sheetId="10" r:id="rId11"/>
    <sheet name="Central Woodstock" sheetId="11" r:id="rId12"/>
    <sheet name="Chilhowie" sheetId="12" r:id="rId13"/>
    <sheet name="Clarke County" sheetId="13" r:id="rId14"/>
    <sheet name="Clifton Forge" sheetId="14" r:id="rId15"/>
    <sheet name="Colonial Beach" sheetId="66" r:id="rId16"/>
    <sheet name="Covington" sheetId="15" r:id="rId17"/>
    <sheet name="Craig - New Castle" sheetId="16" r:id="rId18"/>
    <sheet name="Culpeper County" sheetId="17" r:id="rId19"/>
    <sheet name="Cumberland" sheetId="18" r:id="rId20"/>
    <sheet name="E Rockingham" sheetId="19" r:id="rId21"/>
    <sheet name="Eastern Montgomery" sheetId="20" r:id="rId22"/>
    <sheet name="Elkton" sheetId="21" r:id="rId23"/>
    <sheet name="Essex" sheetId="65" r:id="rId24"/>
    <sheet name="Fishburne" sheetId="22" r:id="rId25"/>
    <sheet name="Floyd County" sheetId="23" r:id="rId26"/>
    <sheet name="Ft Defiance" sheetId="24" r:id="rId27"/>
    <sheet name="Franklin" sheetId="25" r:id="rId28"/>
    <sheet name="Galax" sheetId="26" r:id="rId29"/>
    <sheet name="George Wythe" sheetId="27" r:id="rId30"/>
    <sheet name="Giles" sheetId="28" r:id="rId31"/>
    <sheet name="Goochland" sheetId="29" r:id="rId32"/>
    <sheet name="Greenbrier West" sheetId="30" r:id="rId33"/>
    <sheet name="Gretna" sheetId="31" r:id="rId34"/>
    <sheet name="Harrisonburg" sheetId="32" r:id="rId35"/>
    <sheet name="J. I. Burton" sheetId="33" r:id="rId36"/>
    <sheet name="James River" sheetId="34" r:id="rId37"/>
    <sheet name="Jefferson Forest" sheetId="35" r:id="rId38"/>
    <sheet name="King William" sheetId="36" r:id="rId39"/>
    <sheet name="Lexington" sheetId="37" r:id="rId40"/>
    <sheet name="Lord Botetourt" sheetId="38" r:id="rId41"/>
    <sheet name="Lunenburg Central" sheetId="39" r:id="rId42"/>
    <sheet name="Luray" sheetId="40" r:id="rId43"/>
    <sheet name="Madison County" sheetId="41" r:id="rId44"/>
    <sheet name="Manassas Park" sheetId="42" r:id="rId45"/>
    <sheet name="Natural Bridge" sheetId="43" r:id="rId46"/>
    <sheet name="Nelson County" sheetId="44" r:id="rId47"/>
    <sheet name="Page County" sheetId="45" r:id="rId48"/>
    <sheet name="Parry McCluer" sheetId="46" r:id="rId49"/>
    <sheet name="Radford" sheetId="47" r:id="rId50"/>
    <sheet name="Roanoke Catholic" sheetId="48" r:id="rId51"/>
    <sheet name="R E Lee Staunton" sheetId="49" r:id="rId52"/>
    <sheet name="Rockbridge" sheetId="50" r:id="rId53"/>
    <sheet name="S Jackson Quicksburg" sheetId="51" r:id="rId54"/>
    <sheet name="Strasburg" sheetId="52" r:id="rId55"/>
    <sheet name="Stuarts Draft" sheetId="53" r:id="rId56"/>
    <sheet name="Surry" sheetId="54" r:id="rId57"/>
    <sheet name="Sussex Central" sheetId="55" r:id="rId58"/>
    <sheet name="Turner Ashby" sheetId="56" r:id="rId59"/>
    <sheet name="VA Deaf" sheetId="57" r:id="rId60"/>
    <sheet name="VA High" sheetId="58" r:id="rId61"/>
    <sheet name="Waynesboro" sheetId="59" r:id="rId62"/>
    <sheet name="W Albemarle" sheetId="60" r:id="rId63"/>
    <sheet name="William Campbell" sheetId="61" r:id="rId64"/>
    <sheet name="William Monroe" sheetId="62" r:id="rId65"/>
    <sheet name="Wilson Memorial" sheetId="63" r:id="rId66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6" i="2" l="1"/>
  <c r="G56" i="2"/>
  <c r="D56" i="2"/>
  <c r="E56" i="2"/>
  <c r="C56" i="2"/>
  <c r="E6" i="55"/>
  <c r="D6" i="55"/>
  <c r="E5" i="55"/>
  <c r="G5" i="55"/>
  <c r="H5" i="55"/>
  <c r="I5" i="55"/>
  <c r="D5" i="55"/>
  <c r="E6" i="26" l="1"/>
  <c r="D6" i="26"/>
  <c r="E5" i="26"/>
  <c r="G5" i="26"/>
  <c r="H5" i="26"/>
  <c r="I5" i="26"/>
  <c r="D5" i="26"/>
  <c r="E5" i="66" l="1"/>
  <c r="D5" i="66"/>
  <c r="F5" i="66" s="1"/>
  <c r="I4" i="66"/>
  <c r="H4" i="66"/>
  <c r="G4" i="66"/>
  <c r="J4" i="66" s="1"/>
  <c r="E4" i="66"/>
  <c r="D4" i="66"/>
  <c r="E5" i="65" l="1"/>
  <c r="D5" i="65"/>
  <c r="I4" i="65"/>
  <c r="H4" i="65"/>
  <c r="G4" i="65"/>
  <c r="E4" i="65"/>
  <c r="D4" i="65"/>
  <c r="F5" i="65" l="1"/>
  <c r="J4" i="65"/>
  <c r="E51" i="64"/>
  <c r="D51" i="64"/>
  <c r="I50" i="64"/>
  <c r="H50" i="64"/>
  <c r="G50" i="64"/>
  <c r="E50" i="64"/>
  <c r="D50" i="64"/>
  <c r="F51" i="64" l="1"/>
  <c r="J50" i="64"/>
  <c r="E60" i="63"/>
  <c r="D60" i="63"/>
  <c r="F60" i="63" s="1"/>
  <c r="I59" i="63"/>
  <c r="H59" i="63"/>
  <c r="G59" i="63"/>
  <c r="E59" i="63"/>
  <c r="D59" i="63"/>
  <c r="E21" i="62"/>
  <c r="D21" i="62"/>
  <c r="I20" i="62"/>
  <c r="H20" i="62"/>
  <c r="G20" i="62"/>
  <c r="E20" i="62"/>
  <c r="D20" i="62"/>
  <c r="E10" i="61"/>
  <c r="D10" i="61"/>
  <c r="I9" i="61"/>
  <c r="H9" i="61"/>
  <c r="G9" i="61"/>
  <c r="E9" i="61"/>
  <c r="D9" i="61"/>
  <c r="E6" i="60"/>
  <c r="D6" i="60"/>
  <c r="F6" i="60" s="1"/>
  <c r="I5" i="60"/>
  <c r="H5" i="60"/>
  <c r="G5" i="60"/>
  <c r="E5" i="60"/>
  <c r="D5" i="60"/>
  <c r="E12" i="59"/>
  <c r="D12" i="59"/>
  <c r="F12" i="59" s="1"/>
  <c r="I11" i="59"/>
  <c r="H11" i="59"/>
  <c r="G11" i="59"/>
  <c r="E11" i="59"/>
  <c r="D11" i="59"/>
  <c r="E5" i="58"/>
  <c r="D5" i="58"/>
  <c r="I4" i="58"/>
  <c r="H4" i="58"/>
  <c r="G4" i="58"/>
  <c r="E4" i="58"/>
  <c r="D4" i="58"/>
  <c r="E16" i="57"/>
  <c r="D16" i="57"/>
  <c r="I15" i="57"/>
  <c r="H15" i="57"/>
  <c r="G15" i="57"/>
  <c r="E15" i="57"/>
  <c r="D15" i="57"/>
  <c r="E8" i="56"/>
  <c r="D8" i="56"/>
  <c r="I7" i="56"/>
  <c r="H7" i="56"/>
  <c r="G7" i="56"/>
  <c r="E7" i="56"/>
  <c r="D7" i="56"/>
  <c r="F6" i="55"/>
  <c r="E5" i="54"/>
  <c r="D5" i="54"/>
  <c r="I4" i="54"/>
  <c r="H4" i="54"/>
  <c r="G4" i="54"/>
  <c r="E4" i="54"/>
  <c r="D4" i="54"/>
  <c r="E52" i="53"/>
  <c r="D52" i="53"/>
  <c r="I51" i="53"/>
  <c r="H51" i="53"/>
  <c r="G51" i="53"/>
  <c r="J51" i="53" s="1"/>
  <c r="E51" i="53"/>
  <c r="D51" i="53"/>
  <c r="E17" i="52"/>
  <c r="D17" i="52"/>
  <c r="I16" i="52"/>
  <c r="H16" i="52"/>
  <c r="G16" i="52"/>
  <c r="E16" i="52"/>
  <c r="D16" i="52"/>
  <c r="E28" i="51"/>
  <c r="D28" i="51"/>
  <c r="F28" i="51" s="1"/>
  <c r="I27" i="51"/>
  <c r="H27" i="51"/>
  <c r="G27" i="51"/>
  <c r="E27" i="51"/>
  <c r="D27" i="51"/>
  <c r="E30" i="50"/>
  <c r="D30" i="50"/>
  <c r="I29" i="50"/>
  <c r="H29" i="50"/>
  <c r="G29" i="50"/>
  <c r="E29" i="50"/>
  <c r="D29" i="50"/>
  <c r="E6" i="49"/>
  <c r="D6" i="49"/>
  <c r="I5" i="49"/>
  <c r="H5" i="49"/>
  <c r="G5" i="49"/>
  <c r="E5" i="49"/>
  <c r="D5" i="49"/>
  <c r="J29" i="50" l="1"/>
  <c r="J4" i="58"/>
  <c r="F10" i="61"/>
  <c r="J11" i="59"/>
  <c r="J59" i="63"/>
  <c r="F21" i="62"/>
  <c r="J20" i="62"/>
  <c r="J9" i="61"/>
  <c r="J5" i="60"/>
  <c r="F5" i="58"/>
  <c r="J15" i="57"/>
  <c r="F16" i="57"/>
  <c r="F8" i="56"/>
  <c r="J7" i="56"/>
  <c r="J5" i="55"/>
  <c r="F5" i="54"/>
  <c r="J4" i="54"/>
  <c r="F52" i="53"/>
  <c r="F17" i="52"/>
  <c r="J16" i="52"/>
  <c r="J27" i="51"/>
  <c r="F30" i="50"/>
  <c r="F6" i="49"/>
  <c r="J5" i="49"/>
  <c r="E8" i="48" l="1"/>
  <c r="D8" i="48"/>
  <c r="I7" i="48"/>
  <c r="H7" i="48"/>
  <c r="G7" i="48"/>
  <c r="E7" i="48"/>
  <c r="D7" i="48"/>
  <c r="E6" i="47"/>
  <c r="D6" i="47"/>
  <c r="I5" i="47"/>
  <c r="H5" i="47"/>
  <c r="G5" i="47"/>
  <c r="E5" i="47"/>
  <c r="D5" i="47"/>
  <c r="E34" i="46"/>
  <c r="D34" i="46"/>
  <c r="I33" i="46"/>
  <c r="H33" i="46"/>
  <c r="G33" i="46"/>
  <c r="E33" i="46"/>
  <c r="D33" i="46"/>
  <c r="E24" i="45"/>
  <c r="D24" i="45"/>
  <c r="I23" i="45"/>
  <c r="H23" i="45"/>
  <c r="G23" i="45"/>
  <c r="E23" i="45"/>
  <c r="D23" i="45"/>
  <c r="E16" i="44"/>
  <c r="D16" i="44"/>
  <c r="I15" i="44"/>
  <c r="H15" i="44"/>
  <c r="G15" i="44"/>
  <c r="E15" i="44"/>
  <c r="D15" i="44"/>
  <c r="E15" i="43"/>
  <c r="D15" i="43"/>
  <c r="I14" i="43"/>
  <c r="H14" i="43"/>
  <c r="G14" i="43"/>
  <c r="E14" i="43"/>
  <c r="D14" i="43"/>
  <c r="E5" i="42"/>
  <c r="D5" i="42"/>
  <c r="I4" i="42"/>
  <c r="H4" i="42"/>
  <c r="G4" i="42"/>
  <c r="E4" i="42"/>
  <c r="D4" i="42"/>
  <c r="E21" i="41"/>
  <c r="D21" i="41"/>
  <c r="I20" i="41"/>
  <c r="H20" i="41"/>
  <c r="G20" i="41"/>
  <c r="E20" i="41"/>
  <c r="D20" i="41"/>
  <c r="E38" i="40"/>
  <c r="D38" i="40"/>
  <c r="I37" i="40"/>
  <c r="H37" i="40"/>
  <c r="G37" i="40"/>
  <c r="E37" i="40"/>
  <c r="D37" i="40"/>
  <c r="E7" i="39"/>
  <c r="D7" i="39"/>
  <c r="I6" i="39"/>
  <c r="H6" i="39"/>
  <c r="G6" i="39"/>
  <c r="E6" i="39"/>
  <c r="D6" i="39"/>
  <c r="E5" i="38"/>
  <c r="D5" i="38"/>
  <c r="I4" i="38"/>
  <c r="H4" i="38"/>
  <c r="G4" i="38"/>
  <c r="E4" i="38"/>
  <c r="D4" i="38"/>
  <c r="E15" i="37"/>
  <c r="D15" i="37"/>
  <c r="I14" i="37"/>
  <c r="H14" i="37"/>
  <c r="G14" i="37"/>
  <c r="E14" i="37"/>
  <c r="D14" i="37"/>
  <c r="E5" i="36"/>
  <c r="D5" i="36"/>
  <c r="I4" i="36"/>
  <c r="H4" i="36"/>
  <c r="G4" i="36"/>
  <c r="E4" i="36"/>
  <c r="D4" i="36"/>
  <c r="E6" i="35"/>
  <c r="D6" i="35"/>
  <c r="F6" i="35" s="1"/>
  <c r="I5" i="35"/>
  <c r="H5" i="35"/>
  <c r="G5" i="35"/>
  <c r="E5" i="35"/>
  <c r="D5" i="35"/>
  <c r="E25" i="34"/>
  <c r="D25" i="34"/>
  <c r="I24" i="34"/>
  <c r="H24" i="34"/>
  <c r="G24" i="34"/>
  <c r="E24" i="34"/>
  <c r="D24" i="34"/>
  <c r="E5" i="33"/>
  <c r="D5" i="33"/>
  <c r="I4" i="33"/>
  <c r="H4" i="33"/>
  <c r="G4" i="33"/>
  <c r="E4" i="33"/>
  <c r="D4" i="33"/>
  <c r="E8" i="32"/>
  <c r="D8" i="32"/>
  <c r="I7" i="32"/>
  <c r="H7" i="32"/>
  <c r="G7" i="32"/>
  <c r="E7" i="32"/>
  <c r="D7" i="32"/>
  <c r="E5" i="31"/>
  <c r="D5" i="31"/>
  <c r="I4" i="31"/>
  <c r="H4" i="31"/>
  <c r="G4" i="31"/>
  <c r="E4" i="31"/>
  <c r="D4" i="31"/>
  <c r="E5" i="30"/>
  <c r="D5" i="30"/>
  <c r="I4" i="30"/>
  <c r="H4" i="30"/>
  <c r="G4" i="30"/>
  <c r="E4" i="30"/>
  <c r="D4" i="30"/>
  <c r="E5" i="29"/>
  <c r="D5" i="29"/>
  <c r="F5" i="29" s="1"/>
  <c r="I4" i="29"/>
  <c r="H4" i="29"/>
  <c r="G4" i="29"/>
  <c r="E4" i="29"/>
  <c r="D4" i="29"/>
  <c r="E5" i="28"/>
  <c r="D5" i="28"/>
  <c r="I4" i="28"/>
  <c r="H4" i="28"/>
  <c r="G4" i="28"/>
  <c r="E4" i="28"/>
  <c r="D4" i="28"/>
  <c r="E5" i="27"/>
  <c r="D5" i="27"/>
  <c r="I4" i="27"/>
  <c r="H4" i="27"/>
  <c r="G4" i="27"/>
  <c r="E4" i="27"/>
  <c r="D4" i="27"/>
  <c r="E5" i="25"/>
  <c r="D5" i="25"/>
  <c r="I4" i="25"/>
  <c r="H4" i="25"/>
  <c r="G4" i="25"/>
  <c r="E4" i="25"/>
  <c r="D4" i="25"/>
  <c r="E24" i="24"/>
  <c r="D24" i="24"/>
  <c r="I23" i="24"/>
  <c r="H23" i="24"/>
  <c r="G23" i="24"/>
  <c r="E23" i="24"/>
  <c r="D23" i="24"/>
  <c r="E5" i="23"/>
  <c r="D5" i="23"/>
  <c r="I4" i="23"/>
  <c r="H4" i="23"/>
  <c r="G4" i="23"/>
  <c r="E4" i="23"/>
  <c r="D4" i="23"/>
  <c r="E6" i="22"/>
  <c r="D6" i="22"/>
  <c r="I5" i="22"/>
  <c r="H5" i="22"/>
  <c r="G5" i="22"/>
  <c r="E5" i="22"/>
  <c r="D5" i="22"/>
  <c r="E8" i="21"/>
  <c r="D8" i="21"/>
  <c r="I7" i="21"/>
  <c r="H7" i="21"/>
  <c r="G7" i="21"/>
  <c r="E7" i="21"/>
  <c r="D7" i="21"/>
  <c r="E5" i="20"/>
  <c r="D5" i="20"/>
  <c r="I4" i="20"/>
  <c r="H4" i="20"/>
  <c r="G4" i="20"/>
  <c r="E4" i="20"/>
  <c r="D4" i="20"/>
  <c r="E11" i="19"/>
  <c r="D11" i="19"/>
  <c r="I10" i="19"/>
  <c r="H10" i="19"/>
  <c r="G10" i="19"/>
  <c r="E10" i="19"/>
  <c r="D10" i="19"/>
  <c r="E6" i="18"/>
  <c r="D6" i="18"/>
  <c r="I5" i="18"/>
  <c r="H5" i="18"/>
  <c r="G5" i="18"/>
  <c r="E5" i="18"/>
  <c r="D5" i="18"/>
  <c r="E5" i="17"/>
  <c r="D5" i="17"/>
  <c r="I4" i="17"/>
  <c r="H4" i="17"/>
  <c r="G4" i="17"/>
  <c r="E4" i="17"/>
  <c r="D4" i="17"/>
  <c r="E8" i="16"/>
  <c r="D8" i="16"/>
  <c r="I7" i="16"/>
  <c r="H7" i="16"/>
  <c r="G7" i="16"/>
  <c r="E7" i="16"/>
  <c r="D7" i="16"/>
  <c r="E14" i="15"/>
  <c r="D14" i="15"/>
  <c r="I13" i="15"/>
  <c r="H13" i="15"/>
  <c r="G13" i="15"/>
  <c r="E13" i="15"/>
  <c r="D13" i="15"/>
  <c r="E10" i="14"/>
  <c r="D10" i="14"/>
  <c r="I9" i="14"/>
  <c r="H9" i="14"/>
  <c r="G9" i="14"/>
  <c r="E9" i="14"/>
  <c r="D9" i="14"/>
  <c r="E6" i="13"/>
  <c r="D6" i="13"/>
  <c r="I5" i="13"/>
  <c r="H5" i="13"/>
  <c r="G5" i="13"/>
  <c r="E5" i="13"/>
  <c r="D5" i="13"/>
  <c r="E5" i="12"/>
  <c r="D5" i="12"/>
  <c r="I4" i="12"/>
  <c r="H4" i="12"/>
  <c r="G4" i="12"/>
  <c r="E4" i="12"/>
  <c r="D4" i="12"/>
  <c r="E21" i="11"/>
  <c r="D21" i="11"/>
  <c r="I20" i="11"/>
  <c r="H20" i="11"/>
  <c r="G20" i="11"/>
  <c r="E20" i="11"/>
  <c r="D20" i="11"/>
  <c r="E60" i="10"/>
  <c r="D60" i="10"/>
  <c r="I59" i="10"/>
  <c r="H59" i="10"/>
  <c r="G59" i="10"/>
  <c r="E59" i="10"/>
  <c r="D59" i="10"/>
  <c r="E6" i="9"/>
  <c r="D6" i="9"/>
  <c r="I5" i="9"/>
  <c r="H5" i="9"/>
  <c r="G5" i="9"/>
  <c r="E5" i="9"/>
  <c r="D5" i="9"/>
  <c r="E8" i="8"/>
  <c r="D8" i="8"/>
  <c r="I7" i="8"/>
  <c r="H7" i="8"/>
  <c r="G7" i="8"/>
  <c r="E7" i="8"/>
  <c r="D7" i="8"/>
  <c r="E35" i="7"/>
  <c r="D35" i="7"/>
  <c r="I34" i="7"/>
  <c r="H34" i="7"/>
  <c r="G34" i="7"/>
  <c r="E34" i="7"/>
  <c r="D34" i="7"/>
  <c r="E5" i="6"/>
  <c r="D5" i="6"/>
  <c r="I4" i="6"/>
  <c r="H4" i="6"/>
  <c r="G4" i="6"/>
  <c r="E4" i="6"/>
  <c r="D4" i="6"/>
  <c r="E6" i="5"/>
  <c r="D6" i="5"/>
  <c r="I5" i="5"/>
  <c r="H5" i="5"/>
  <c r="G5" i="5"/>
  <c r="E5" i="5"/>
  <c r="D5" i="5"/>
  <c r="E8" i="4"/>
  <c r="D8" i="4"/>
  <c r="I7" i="4"/>
  <c r="H7" i="4"/>
  <c r="G7" i="4"/>
  <c r="E7" i="4"/>
  <c r="D7" i="4"/>
  <c r="E8" i="3"/>
  <c r="D8" i="3"/>
  <c r="I7" i="3"/>
  <c r="H7" i="3"/>
  <c r="G7" i="3"/>
  <c r="E7" i="3"/>
  <c r="D7" i="3"/>
  <c r="F5" i="36" l="1"/>
  <c r="J14" i="37"/>
  <c r="F38" i="40"/>
  <c r="F5" i="42"/>
  <c r="J4" i="36"/>
  <c r="J14" i="43"/>
  <c r="J5" i="47"/>
  <c r="F8" i="8"/>
  <c r="F5" i="28"/>
  <c r="F8" i="32"/>
  <c r="F15" i="37"/>
  <c r="J33" i="46"/>
  <c r="F7" i="39"/>
  <c r="F15" i="43"/>
  <c r="F6" i="47"/>
  <c r="F8" i="48"/>
  <c r="J7" i="48"/>
  <c r="F34" i="46"/>
  <c r="J7" i="16"/>
  <c r="F24" i="45"/>
  <c r="J23" i="45"/>
  <c r="F16" i="44"/>
  <c r="J15" i="44"/>
  <c r="J4" i="42"/>
  <c r="J20" i="41"/>
  <c r="F21" i="41"/>
  <c r="J37" i="40"/>
  <c r="J6" i="39"/>
  <c r="F5" i="38"/>
  <c r="J4" i="38"/>
  <c r="J5" i="35"/>
  <c r="J24" i="34"/>
  <c r="F25" i="34"/>
  <c r="F5" i="33"/>
  <c r="J4" i="33"/>
  <c r="J7" i="32"/>
  <c r="F5" i="31"/>
  <c r="J4" i="31"/>
  <c r="J4" i="30"/>
  <c r="F5" i="30"/>
  <c r="J4" i="29"/>
  <c r="J4" i="28"/>
  <c r="J4" i="27"/>
  <c r="F5" i="27"/>
  <c r="F6" i="26"/>
  <c r="J5" i="26"/>
  <c r="F5" i="25"/>
  <c r="J4" i="25"/>
  <c r="F24" i="24"/>
  <c r="J23" i="24"/>
  <c r="F5" i="23"/>
  <c r="J4" i="23"/>
  <c r="F6" i="22"/>
  <c r="J5" i="22"/>
  <c r="F8" i="21"/>
  <c r="J7" i="21"/>
  <c r="F5" i="20"/>
  <c r="J4" i="20"/>
  <c r="J10" i="19"/>
  <c r="F11" i="19"/>
  <c r="F6" i="18"/>
  <c r="J5" i="18"/>
  <c r="F5" i="17"/>
  <c r="J4" i="17"/>
  <c r="F8" i="16"/>
  <c r="F14" i="15"/>
  <c r="J13" i="15"/>
  <c r="F10" i="14"/>
  <c r="J9" i="14"/>
  <c r="J5" i="13"/>
  <c r="F6" i="13"/>
  <c r="F5" i="12"/>
  <c r="J4" i="12"/>
  <c r="F21" i="11"/>
  <c r="J20" i="11"/>
  <c r="F60" i="10"/>
  <c r="J59" i="10"/>
  <c r="F6" i="9"/>
  <c r="J5" i="9"/>
  <c r="J7" i="8"/>
  <c r="F35" i="7"/>
  <c r="J34" i="7"/>
  <c r="F5" i="6"/>
  <c r="J4" i="6"/>
  <c r="F6" i="5"/>
  <c r="J5" i="5"/>
  <c r="F8" i="4"/>
  <c r="J7" i="4"/>
  <c r="F8" i="3"/>
  <c r="J7" i="3"/>
  <c r="H55" i="2"/>
  <c r="G55" i="2"/>
  <c r="D55" i="2"/>
  <c r="E55" i="2"/>
  <c r="C55" i="2"/>
  <c r="L56" i="2" l="1"/>
  <c r="F56" i="2"/>
  <c r="B56" i="2"/>
  <c r="I56" i="2" l="1"/>
  <c r="J56" i="2"/>
  <c r="L55" i="2"/>
  <c r="F55" i="2"/>
  <c r="B55" i="2"/>
  <c r="I55" i="2" s="1"/>
  <c r="H2" i="2"/>
  <c r="G2" i="2"/>
  <c r="E2" i="2"/>
  <c r="D2" i="2"/>
  <c r="C2" i="2"/>
  <c r="H3" i="2"/>
  <c r="G3" i="2"/>
  <c r="E3" i="2"/>
  <c r="D3" i="2"/>
  <c r="C3" i="2"/>
  <c r="K56" i="2" l="1"/>
  <c r="J55" i="2"/>
  <c r="K55" i="2" s="1"/>
  <c r="L2" i="2"/>
  <c r="F2" i="2"/>
  <c r="B2" i="2"/>
  <c r="I2" i="2" l="1"/>
  <c r="J2" i="2"/>
  <c r="K2" i="2" l="1"/>
  <c r="D19" i="2" l="1"/>
  <c r="C19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R53" i="2" l="1"/>
  <c r="Q53" i="2"/>
  <c r="L53" i="2"/>
  <c r="B54" i="2"/>
  <c r="J54" i="2" s="1"/>
  <c r="L54" i="2"/>
  <c r="F50" i="2"/>
  <c r="F54" i="2"/>
  <c r="L50" i="2"/>
  <c r="F53" i="2"/>
  <c r="B53" i="2"/>
  <c r="L52" i="2"/>
  <c r="F52" i="2"/>
  <c r="B52" i="2"/>
  <c r="I52" i="2" s="1"/>
  <c r="L51" i="2"/>
  <c r="F51" i="2"/>
  <c r="B51" i="2"/>
  <c r="J51" i="2" s="1"/>
  <c r="L46" i="2"/>
  <c r="B50" i="2"/>
  <c r="I50" i="2" s="1"/>
  <c r="F49" i="2"/>
  <c r="L49" i="2"/>
  <c r="B49" i="2"/>
  <c r="I49" i="2" s="1"/>
  <c r="B45" i="2"/>
  <c r="J45" i="2" s="1"/>
  <c r="L45" i="2"/>
  <c r="F48" i="2"/>
  <c r="L48" i="2"/>
  <c r="B48" i="2"/>
  <c r="J48" i="2" s="1"/>
  <c r="L47" i="2"/>
  <c r="F47" i="2"/>
  <c r="B47" i="2"/>
  <c r="I47" i="2" s="1"/>
  <c r="F43" i="2"/>
  <c r="B46" i="2"/>
  <c r="I46" i="2" s="1"/>
  <c r="F46" i="2"/>
  <c r="F45" i="2"/>
  <c r="L41" i="2"/>
  <c r="L44" i="2"/>
  <c r="B44" i="2"/>
  <c r="I44" i="2" s="1"/>
  <c r="F44" i="2"/>
  <c r="B43" i="2"/>
  <c r="I43" i="2" s="1"/>
  <c r="L43" i="2"/>
  <c r="L42" i="2"/>
  <c r="F42" i="2"/>
  <c r="B42" i="2"/>
  <c r="I42" i="2" s="1"/>
  <c r="L40" i="2"/>
  <c r="F41" i="2"/>
  <c r="B41" i="2"/>
  <c r="J41" i="2" s="1"/>
  <c r="F40" i="2"/>
  <c r="B40" i="2"/>
  <c r="J40" i="2" s="1"/>
  <c r="L39" i="2"/>
  <c r="F39" i="2"/>
  <c r="B39" i="2"/>
  <c r="L38" i="2"/>
  <c r="F38" i="2"/>
  <c r="B38" i="2"/>
  <c r="I38" i="2" s="1"/>
  <c r="L37" i="2"/>
  <c r="B37" i="2"/>
  <c r="I37" i="2" s="1"/>
  <c r="F37" i="2"/>
  <c r="L29" i="2"/>
  <c r="F35" i="2"/>
  <c r="F36" i="2"/>
  <c r="L36" i="2"/>
  <c r="B36" i="2"/>
  <c r="J36" i="2" s="1"/>
  <c r="L35" i="2"/>
  <c r="B35" i="2"/>
  <c r="I35" i="2" s="1"/>
  <c r="L34" i="2"/>
  <c r="B34" i="2"/>
  <c r="I34" i="2" s="1"/>
  <c r="F34" i="2"/>
  <c r="L33" i="2"/>
  <c r="F33" i="2"/>
  <c r="B33" i="2"/>
  <c r="J33" i="2" s="1"/>
  <c r="L32" i="2"/>
  <c r="B32" i="2"/>
  <c r="J32" i="2" s="1"/>
  <c r="F32" i="2"/>
  <c r="F31" i="2"/>
  <c r="L31" i="2"/>
  <c r="B31" i="2"/>
  <c r="J31" i="2" s="1"/>
  <c r="L30" i="2"/>
  <c r="B30" i="2"/>
  <c r="I30" i="2" s="1"/>
  <c r="F30" i="2"/>
  <c r="B29" i="2"/>
  <c r="J29" i="2" s="1"/>
  <c r="F29" i="2"/>
  <c r="L28" i="2"/>
  <c r="F28" i="2"/>
  <c r="B28" i="2"/>
  <c r="J28" i="2" s="1"/>
  <c r="L27" i="2"/>
  <c r="B27" i="2"/>
  <c r="I27" i="2" s="1"/>
  <c r="F27" i="2"/>
  <c r="L26" i="2"/>
  <c r="B26" i="2"/>
  <c r="I26" i="2" s="1"/>
  <c r="F26" i="2"/>
  <c r="L25" i="2"/>
  <c r="F25" i="2"/>
  <c r="B25" i="2"/>
  <c r="I25" i="2" s="1"/>
  <c r="L24" i="2"/>
  <c r="B24" i="2"/>
  <c r="I24" i="2" s="1"/>
  <c r="F24" i="2"/>
  <c r="L23" i="2"/>
  <c r="B23" i="2"/>
  <c r="I23" i="2" s="1"/>
  <c r="F23" i="2"/>
  <c r="L22" i="2"/>
  <c r="B22" i="2"/>
  <c r="I22" i="2" s="1"/>
  <c r="F22" i="2"/>
  <c r="L21" i="2"/>
  <c r="B21" i="2"/>
  <c r="J21" i="2" s="1"/>
  <c r="F21" i="2"/>
  <c r="F20" i="2"/>
  <c r="L20" i="2"/>
  <c r="B20" i="2"/>
  <c r="L19" i="2"/>
  <c r="B19" i="2"/>
  <c r="I19" i="2" s="1"/>
  <c r="F19" i="2"/>
  <c r="L18" i="2"/>
  <c r="B18" i="2"/>
  <c r="I18" i="2" s="1"/>
  <c r="F18" i="2"/>
  <c r="L17" i="2"/>
  <c r="F17" i="2"/>
  <c r="B17" i="2"/>
  <c r="L16" i="2"/>
  <c r="B16" i="2"/>
  <c r="I16" i="2" s="1"/>
  <c r="F16" i="2"/>
  <c r="L15" i="2"/>
  <c r="F15" i="2"/>
  <c r="B15" i="2"/>
  <c r="J15" i="2" s="1"/>
  <c r="L14" i="2"/>
  <c r="B14" i="2"/>
  <c r="I14" i="2" s="1"/>
  <c r="F14" i="2"/>
  <c r="L13" i="2"/>
  <c r="B13" i="2"/>
  <c r="J13" i="2" s="1"/>
  <c r="F13" i="2"/>
  <c r="L12" i="2"/>
  <c r="F12" i="2"/>
  <c r="B12" i="2"/>
  <c r="L11" i="2"/>
  <c r="F11" i="2"/>
  <c r="B11" i="2"/>
  <c r="I11" i="2" s="1"/>
  <c r="L10" i="2"/>
  <c r="B10" i="2"/>
  <c r="I10" i="2" s="1"/>
  <c r="F10" i="2"/>
  <c r="L9" i="2"/>
  <c r="F9" i="2"/>
  <c r="B9" i="2"/>
  <c r="L8" i="2"/>
  <c r="B8" i="2"/>
  <c r="I8" i="2" s="1"/>
  <c r="F8" i="2"/>
  <c r="L7" i="2"/>
  <c r="B7" i="2"/>
  <c r="J7" i="2" s="1"/>
  <c r="F7" i="2"/>
  <c r="L6" i="2"/>
  <c r="F6" i="2"/>
  <c r="B6" i="2"/>
  <c r="L5" i="2"/>
  <c r="B5" i="2"/>
  <c r="J5" i="2" s="1"/>
  <c r="F5" i="2"/>
  <c r="L4" i="2"/>
  <c r="F4" i="2"/>
  <c r="B4" i="2"/>
  <c r="I45" i="2" l="1"/>
  <c r="K45" i="2" s="1"/>
  <c r="I54" i="2"/>
  <c r="K54" i="2" s="1"/>
  <c r="I53" i="2"/>
  <c r="J53" i="2"/>
  <c r="J52" i="2"/>
  <c r="K52" i="2" s="1"/>
  <c r="J50" i="2"/>
  <c r="K50" i="2" s="1"/>
  <c r="I51" i="2"/>
  <c r="K51" i="2" s="1"/>
  <c r="J49" i="2"/>
  <c r="K49" i="2" s="1"/>
  <c r="I48" i="2"/>
  <c r="K48" i="2" s="1"/>
  <c r="J43" i="2"/>
  <c r="K43" i="2" s="1"/>
  <c r="J44" i="2"/>
  <c r="K44" i="2" s="1"/>
  <c r="J47" i="2"/>
  <c r="K47" i="2" s="1"/>
  <c r="J46" i="2"/>
  <c r="K46" i="2" s="1"/>
  <c r="I40" i="2"/>
  <c r="K40" i="2" s="1"/>
  <c r="J42" i="2"/>
  <c r="K42" i="2" s="1"/>
  <c r="I41" i="2"/>
  <c r="K41" i="2" s="1"/>
  <c r="I39" i="2"/>
  <c r="J39" i="2"/>
  <c r="I36" i="2"/>
  <c r="K36" i="2" s="1"/>
  <c r="J38" i="2"/>
  <c r="K38" i="2" s="1"/>
  <c r="J37" i="2"/>
  <c r="K37" i="2" s="1"/>
  <c r="J35" i="2"/>
  <c r="K35" i="2" s="1"/>
  <c r="J34" i="2"/>
  <c r="K34" i="2" s="1"/>
  <c r="I32" i="2"/>
  <c r="K32" i="2" s="1"/>
  <c r="I33" i="2"/>
  <c r="K33" i="2" s="1"/>
  <c r="I29" i="2"/>
  <c r="K29" i="2" s="1"/>
  <c r="I31" i="2"/>
  <c r="K31" i="2" s="1"/>
  <c r="J26" i="2"/>
  <c r="K26" i="2" s="1"/>
  <c r="J30" i="2"/>
  <c r="K30" i="2" s="1"/>
  <c r="I28" i="2"/>
  <c r="K28" i="2" s="1"/>
  <c r="J27" i="2"/>
  <c r="K27" i="2" s="1"/>
  <c r="J22" i="2"/>
  <c r="K22" i="2" s="1"/>
  <c r="J23" i="2"/>
  <c r="K23" i="2" s="1"/>
  <c r="J24" i="2"/>
  <c r="K24" i="2" s="1"/>
  <c r="J25" i="2"/>
  <c r="K25" i="2" s="1"/>
  <c r="I21" i="2"/>
  <c r="K21" i="2" s="1"/>
  <c r="J16" i="2"/>
  <c r="K16" i="2" s="1"/>
  <c r="J19" i="2"/>
  <c r="K19" i="2" s="1"/>
  <c r="I20" i="2"/>
  <c r="J20" i="2"/>
  <c r="J18" i="2"/>
  <c r="K18" i="2" s="1"/>
  <c r="I17" i="2"/>
  <c r="J17" i="2"/>
  <c r="I7" i="2"/>
  <c r="K7" i="2" s="1"/>
  <c r="J8" i="2"/>
  <c r="K8" i="2" s="1"/>
  <c r="I15" i="2"/>
  <c r="K15" i="2" s="1"/>
  <c r="J14" i="2"/>
  <c r="K14" i="2" s="1"/>
  <c r="I13" i="2"/>
  <c r="K13" i="2" s="1"/>
  <c r="I12" i="2"/>
  <c r="J12" i="2"/>
  <c r="J11" i="2"/>
  <c r="K11" i="2" s="1"/>
  <c r="J10" i="2"/>
  <c r="K10" i="2" s="1"/>
  <c r="I9" i="2"/>
  <c r="J9" i="2"/>
  <c r="I6" i="2"/>
  <c r="J6" i="2"/>
  <c r="I5" i="2"/>
  <c r="K5" i="2" s="1"/>
  <c r="I4" i="2"/>
  <c r="J4" i="2"/>
  <c r="K53" i="2" l="1"/>
  <c r="K39" i="2"/>
  <c r="K20" i="2"/>
  <c r="K17" i="2"/>
  <c r="K12" i="2"/>
  <c r="K9" i="2"/>
  <c r="K6" i="2"/>
  <c r="K4" i="2"/>
  <c r="G592" i="1" l="1"/>
  <c r="C58" i="2" l="1"/>
  <c r="D58" i="2"/>
  <c r="L3" i="2"/>
  <c r="B3" i="2"/>
  <c r="F3" i="2"/>
  <c r="G59" i="2"/>
  <c r="G58" i="2"/>
  <c r="E58" i="2"/>
  <c r="H59" i="2"/>
  <c r="H58" i="2"/>
  <c r="E593" i="1"/>
  <c r="D593" i="1"/>
  <c r="I592" i="1"/>
  <c r="H592" i="1"/>
  <c r="E592" i="1"/>
  <c r="D592" i="1"/>
  <c r="I3" i="2" l="1"/>
  <c r="B58" i="2"/>
  <c r="J58" i="2" s="1"/>
  <c r="J3" i="2"/>
  <c r="F58" i="2"/>
  <c r="L58" i="2"/>
  <c r="F593" i="1"/>
  <c r="J592" i="1"/>
  <c r="K3" i="2" l="1"/>
  <c r="I58" i="2"/>
  <c r="K58" i="2" s="1"/>
</calcChain>
</file>

<file path=xl/comments1.xml><?xml version="1.0" encoding="utf-8"?>
<comments xmlns="http://schemas.openxmlformats.org/spreadsheetml/2006/main">
  <authors>
    <author>Rick Baker</author>
  </authors>
  <commentList>
    <comment ref="A59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0.xml><?xml version="1.0" encoding="utf-8"?>
<comments xmlns="http://schemas.openxmlformats.org/spreadsheetml/2006/main">
  <authors>
    <author>Rick Baker</author>
  </authors>
  <commentList>
    <comment ref="A5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1.xml><?xml version="1.0" encoding="utf-8"?>
<comments xmlns="http://schemas.openxmlformats.org/spreadsheetml/2006/main">
  <authors>
    <author>Rick Baker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2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3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4.xml><?xml version="1.0" encoding="utf-8"?>
<comments xmlns="http://schemas.openxmlformats.org/spreadsheetml/2006/main">
  <authors>
    <author>Rick Baker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5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6.xml><?xml version="1.0" encoding="utf-8"?>
<comments xmlns="http://schemas.openxmlformats.org/spreadsheetml/2006/main">
  <authors>
    <author>Rick Baker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7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8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9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Rick Baker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0.xml><?xml version="1.0" encoding="utf-8"?>
<comments xmlns="http://schemas.openxmlformats.org/spreadsheetml/2006/main">
  <authors>
    <author>Rick Baker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1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2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3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4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5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6.xml><?xml version="1.0" encoding="utf-8"?>
<comments xmlns="http://schemas.openxmlformats.org/spreadsheetml/2006/main">
  <authors>
    <author>Rick Baker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7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8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9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0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1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2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3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4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5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6.xml><?xml version="1.0" encoding="utf-8"?>
<comments xmlns="http://schemas.openxmlformats.org/spreadsheetml/2006/main">
  <authors>
    <author>Rick Baker</author>
  </authors>
  <commentList>
    <comment ref="A2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7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8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9.xml><?xml version="1.0" encoding="utf-8"?>
<comments xmlns="http://schemas.openxmlformats.org/spreadsheetml/2006/main">
  <authors>
    <author>Rick Baker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0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1.xml><?xml version="1.0" encoding="utf-8"?>
<comments xmlns="http://schemas.openxmlformats.org/spreadsheetml/2006/main">
  <authors>
    <author>Rick Baker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2.xml><?xml version="1.0" encoding="utf-8"?>
<comments xmlns="http://schemas.openxmlformats.org/spreadsheetml/2006/main">
  <authors>
    <author>Rick Baker</author>
  </authors>
  <commentList>
    <comment ref="A3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3.xml><?xml version="1.0" encoding="utf-8"?>
<comments xmlns="http://schemas.openxmlformats.org/spreadsheetml/2006/main">
  <authors>
    <author>Rick Baker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4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5.xml><?xml version="1.0" encoding="utf-8"?>
<comments xmlns="http://schemas.openxmlformats.org/spreadsheetml/2006/main">
  <authors>
    <author>Rick Baker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6.xml><?xml version="1.0" encoding="utf-8"?>
<comments xmlns="http://schemas.openxmlformats.org/spreadsheetml/2006/main">
  <authors>
    <author>Rick Baker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7.xml><?xml version="1.0" encoding="utf-8"?>
<comments xmlns="http://schemas.openxmlformats.org/spreadsheetml/2006/main">
  <authors>
    <author>Rick Baker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8.xml><?xml version="1.0" encoding="utf-8"?>
<comments xmlns="http://schemas.openxmlformats.org/spreadsheetml/2006/main">
  <authors>
    <author>Rick Baker</author>
  </authors>
  <commentList>
    <comment ref="A3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9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0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1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2.xml><?xml version="1.0" encoding="utf-8"?>
<comments xmlns="http://schemas.openxmlformats.org/spreadsheetml/2006/main">
  <authors>
    <author>Rick Baker</author>
  </authors>
  <commentList>
    <comment ref="A2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3.xml><?xml version="1.0" encoding="utf-8"?>
<comments xmlns="http://schemas.openxmlformats.org/spreadsheetml/2006/main">
  <authors>
    <author>Rick Baker</author>
  </authors>
  <commentList>
    <comment ref="A2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4.xml><?xml version="1.0" encoding="utf-8"?>
<comments xmlns="http://schemas.openxmlformats.org/spreadsheetml/2006/main">
  <authors>
    <author>Rick Baker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5.xml><?xml version="1.0" encoding="utf-8"?>
<comments xmlns="http://schemas.openxmlformats.org/spreadsheetml/2006/main">
  <authors>
    <author>Rick Baker</author>
  </authors>
  <commentList>
    <comment ref="A5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6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7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8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9.xml><?xml version="1.0" encoding="utf-8"?>
<comments xmlns="http://schemas.openxmlformats.org/spreadsheetml/2006/main">
  <authors>
    <author>Rick Baker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0.xml><?xml version="1.0" encoding="utf-8"?>
<comments xmlns="http://schemas.openxmlformats.org/spreadsheetml/2006/main">
  <authors>
    <author>Rick Baker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1.xml><?xml version="1.0" encoding="utf-8"?>
<comments xmlns="http://schemas.openxmlformats.org/spreadsheetml/2006/main">
  <authors>
    <author>Rick Baker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2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3.xml><?xml version="1.0" encoding="utf-8"?>
<comments xmlns="http://schemas.openxmlformats.org/spreadsheetml/2006/main">
  <authors>
    <author>Rick Baker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4.xml><?xml version="1.0" encoding="utf-8"?>
<comments xmlns="http://schemas.openxmlformats.org/spreadsheetml/2006/main">
  <authors>
    <author>Rick Baker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5.xml><?xml version="1.0" encoding="utf-8"?>
<comments xmlns="http://schemas.openxmlformats.org/spreadsheetml/2006/main">
  <authors>
    <author>Rick Baker</author>
  </authors>
  <commentList>
    <comment ref="A5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.xml><?xml version="1.0" encoding="utf-8"?>
<comments xmlns="http://schemas.openxmlformats.org/spreadsheetml/2006/main">
  <authors>
    <author>Rick Baker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.xml><?xml version="1.0" encoding="utf-8"?>
<comments xmlns="http://schemas.openxmlformats.org/spreadsheetml/2006/main">
  <authors>
    <author>Rick Baker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9.xml><?xml version="1.0" encoding="utf-8"?>
<comments xmlns="http://schemas.openxmlformats.org/spreadsheetml/2006/main">
  <authors>
    <author>Rick Baker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<sst xmlns="http://schemas.openxmlformats.org/spreadsheetml/2006/main" count="7931" uniqueCount="172">
  <si>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</si>
  <si>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</si>
  <si>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</si>
  <si>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</si>
  <si>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</si>
  <si>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</si>
  <si>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</si>
  <si>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</si>
  <si>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</si>
  <si>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</si>
  <si>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</si>
  <si>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</si>
  <si>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</si>
  <si>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</si>
  <si>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</si>
  <si>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 xml:space="preserve"> </t>
  </si>
  <si>
    <t>Away</t>
  </si>
  <si>
    <t>Home</t>
  </si>
  <si>
    <t>Covington</t>
  </si>
  <si>
    <t>Casey Field</t>
  </si>
  <si>
    <t>Neutral</t>
  </si>
  <si>
    <t>Lynchburg</t>
  </si>
  <si>
    <t>G</t>
  </si>
  <si>
    <t>%</t>
  </si>
  <si>
    <t>PF</t>
  </si>
  <si>
    <t>PA</t>
  </si>
  <si>
    <t>Ave</t>
  </si>
  <si>
    <t>Pt. Diff.</t>
  </si>
  <si>
    <t>Pt. %</t>
  </si>
  <si>
    <t>Points / year</t>
  </si>
  <si>
    <t>Stuarts Draft</t>
  </si>
  <si>
    <t>James River</t>
  </si>
  <si>
    <t>Buffalo Gap</t>
  </si>
  <si>
    <t>Parry McCluer</t>
  </si>
  <si>
    <t>Bath County</t>
  </si>
  <si>
    <t>Page County</t>
  </si>
  <si>
    <t>Wilson Memorial</t>
  </si>
  <si>
    <t>Luray</t>
  </si>
  <si>
    <t>Strasburg</t>
  </si>
  <si>
    <t>Swoope</t>
  </si>
  <si>
    <t>Buchanan</t>
  </si>
  <si>
    <t>Buena Vista</t>
  </si>
  <si>
    <t>Hot Springs</t>
  </si>
  <si>
    <t>Carl Williams Field</t>
  </si>
  <si>
    <t>Shenandoah</t>
  </si>
  <si>
    <t>Stonewall Jackson Quicksburg</t>
  </si>
  <si>
    <t>Quicksburg</t>
  </si>
  <si>
    <t>Lunenburg Central</t>
  </si>
  <si>
    <t>Surry</t>
  </si>
  <si>
    <t>Williams Stadium</t>
  </si>
  <si>
    <t>championship at Lynchburg</t>
  </si>
  <si>
    <t>Fishersville</t>
  </si>
  <si>
    <t>William Campbell</t>
  </si>
  <si>
    <t>Central Woodstock</t>
  </si>
  <si>
    <t>Manassas Park</t>
  </si>
  <si>
    <t>Nelson County</t>
  </si>
  <si>
    <t>Lovingston</t>
  </si>
  <si>
    <t>Amelia County</t>
  </si>
  <si>
    <t>Radford</t>
  </si>
  <si>
    <t>Radford High Stadium</t>
  </si>
  <si>
    <t>playoff at Staunton</t>
  </si>
  <si>
    <t>playoff at Naruna</t>
  </si>
  <si>
    <t>Naruna</t>
  </si>
  <si>
    <t>Sussex Central</t>
  </si>
  <si>
    <t>Sussex</t>
  </si>
  <si>
    <t>playoff at Sussex</t>
  </si>
  <si>
    <t>J. I. Burton</t>
  </si>
  <si>
    <t>1OT</t>
  </si>
  <si>
    <t>Harrisonburg</t>
  </si>
  <si>
    <t>championship at Harrisonburg</t>
  </si>
  <si>
    <t>Clarke County</t>
  </si>
  <si>
    <t>Berryville</t>
  </si>
  <si>
    <t>Greenbrier West, WV</t>
  </si>
  <si>
    <t>Woodstock</t>
  </si>
  <si>
    <t>Altavista</t>
  </si>
  <si>
    <t>East Rockingham</t>
  </si>
  <si>
    <t>Franklin</t>
  </si>
  <si>
    <t>Armory Field</t>
  </si>
  <si>
    <t>playoff at Franklin</t>
  </si>
  <si>
    <t>Eastern Montgomery</t>
  </si>
  <si>
    <t>Salem</t>
  </si>
  <si>
    <t>Salem Stadium</t>
  </si>
  <si>
    <t>championship at Salem</t>
  </si>
  <si>
    <t>Elkton</t>
  </si>
  <si>
    <t>Virginia High</t>
  </si>
  <si>
    <t>Gretna</t>
  </si>
  <si>
    <t>Floyd County</t>
  </si>
  <si>
    <t>playoff at Fishersville</t>
  </si>
  <si>
    <t>Waynesboro</t>
  </si>
  <si>
    <t>Arcadia</t>
  </si>
  <si>
    <t>Bruton</t>
  </si>
  <si>
    <t>Goochland</t>
  </si>
  <si>
    <t>Giles</t>
  </si>
  <si>
    <t>Pearisburg</t>
  </si>
  <si>
    <t>Stephen G. Ragsdale Field</t>
  </si>
  <si>
    <t>playoff at Pearisburg</t>
  </si>
  <si>
    <t>King William</t>
  </si>
  <si>
    <t>Madison County</t>
  </si>
  <si>
    <t>William Monroe</t>
  </si>
  <si>
    <t>postponed</t>
  </si>
  <si>
    <t>Camden Field</t>
  </si>
  <si>
    <t>Cumberland</t>
  </si>
  <si>
    <t>Rockbridge</t>
  </si>
  <si>
    <t>Natural Bridge</t>
  </si>
  <si>
    <t>Lexington</t>
  </si>
  <si>
    <t>Craig County</t>
  </si>
  <si>
    <t>Madison</t>
  </si>
  <si>
    <t>New Castle</t>
  </si>
  <si>
    <t>Rocket Field</t>
  </si>
  <si>
    <t>Fort Defiance</t>
  </si>
  <si>
    <t>Clifton Forge</t>
  </si>
  <si>
    <t>Memorial Park</t>
  </si>
  <si>
    <t>Roanoke Catholic</t>
  </si>
  <si>
    <t>Virginia Deaf</t>
  </si>
  <si>
    <t>Western Albemarle</t>
  </si>
  <si>
    <t>Jefferson Forest</t>
  </si>
  <si>
    <t>Chilhowie</t>
  </si>
  <si>
    <t>Broadway</t>
  </si>
  <si>
    <t>Turner Ashby</t>
  </si>
  <si>
    <t>Memorial Stadium</t>
  </si>
  <si>
    <t>Alleghany County</t>
  </si>
  <si>
    <t>Low Moor</t>
  </si>
  <si>
    <t>Colt Field</t>
  </si>
  <si>
    <t>Valley</t>
  </si>
  <si>
    <t>Lord Botetourt</t>
  </si>
  <si>
    <t>Bridgewater</t>
  </si>
  <si>
    <t>Dayton</t>
  </si>
  <si>
    <t>Jim Digges</t>
  </si>
  <si>
    <t>Lewellyn Field</t>
  </si>
  <si>
    <t>Craigsville</t>
  </si>
  <si>
    <t>Culpeper</t>
  </si>
  <si>
    <t>Charlie McDonald</t>
  </si>
  <si>
    <t>Nick Wilk</t>
  </si>
  <si>
    <t>Greenville</t>
  </si>
  <si>
    <t>postponed from 11-1</t>
  </si>
  <si>
    <t>Tony DeMarcio</t>
  </si>
  <si>
    <t>Staunton</t>
  </si>
  <si>
    <t>Fairfield</t>
  </si>
  <si>
    <t>Forest</t>
  </si>
  <si>
    <t>Crozet</t>
  </si>
  <si>
    <t>Bulldog Field</t>
  </si>
  <si>
    <t>playoff at Greenville</t>
  </si>
  <si>
    <t>Mack Swift</t>
  </si>
  <si>
    <t>Fishburne Military Academy</t>
  </si>
  <si>
    <t>Ben Powell</t>
  </si>
  <si>
    <t>Stanardsville</t>
  </si>
  <si>
    <t>Victoria</t>
  </si>
  <si>
    <t>playoff at Victoria</t>
  </si>
  <si>
    <t>Robert E. Lee Staunton</t>
  </si>
  <si>
    <t>Steve Geiman Stadium</t>
  </si>
  <si>
    <t>Ron Wilkerson</t>
  </si>
  <si>
    <t>Robert Casto</t>
  </si>
  <si>
    <t>playoff at Strasburg</t>
  </si>
  <si>
    <t>David Tibbs</t>
  </si>
  <si>
    <t>Amelia Court House</t>
  </si>
  <si>
    <t>playoff at Amelia Court House</t>
  </si>
  <si>
    <t>playoff at Quicksburg</t>
  </si>
  <si>
    <t>George Wythe</t>
  </si>
  <si>
    <t>Wytheville</t>
  </si>
  <si>
    <t>Pendleton Field</t>
  </si>
  <si>
    <t>playoff at Wytheville</t>
  </si>
  <si>
    <t>Galax</t>
  </si>
  <si>
    <t>playoff at Surry</t>
  </si>
  <si>
    <t>playoff at Manassas Park</t>
  </si>
  <si>
    <t>Culpeper County</t>
  </si>
  <si>
    <t>Bridgeforth Stadium</t>
  </si>
  <si>
    <t>post 111 page 5</t>
  </si>
  <si>
    <t>Staunton Memorial Stadium</t>
  </si>
  <si>
    <t>Essex</t>
  </si>
  <si>
    <t>Colonial Beach</t>
  </si>
  <si>
    <t>Galax Athletic Field</t>
  </si>
  <si>
    <t>playoff at Galax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</si>
</sst>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0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indexed="47"/>
        <bgColor indexed="22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3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1" fontId="6" fillId="3" borderId="2" xfId="2" applyNumberFormat="1" applyFont="1" applyFill="1" applyBorder="1" applyAlignment="1">
      <alignment horizontal="center"/>
    </xf>
    <xf numFmtId="166" fontId="6" fillId="3" borderId="2" xfId="2" applyNumberFormat="1" applyFont="1" applyFill="1" applyBorder="1" applyAlignment="1">
      <alignment horizontal="center"/>
    </xf>
    <xf numFmtId="167" fontId="6" fillId="3" borderId="2" xfId="2" applyNumberFormat="1" applyFont="1" applyFill="1" applyBorder="1" applyAlignment="1">
      <alignment horizontal="center"/>
    </xf>
    <xf numFmtId="0" fontId="7" fillId="3" borderId="2" xfId="2" applyFont="1" applyFill="1" applyBorder="1"/>
    <xf numFmtId="165" fontId="7" fillId="3" borderId="2" xfId="2" applyNumberFormat="1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168" fontId="7" fillId="3" borderId="2" xfId="2" applyNumberFormat="1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165" fontId="7" fillId="0" borderId="2" xfId="2" applyNumberFormat="1" applyFont="1" applyFill="1" applyBorder="1" applyAlignment="1">
      <alignment horizontal="center"/>
    </xf>
    <xf numFmtId="3" fontId="7" fillId="0" borderId="2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66" fontId="7" fillId="0" borderId="2" xfId="2" applyNumberFormat="1" applyFont="1" applyFill="1" applyBorder="1" applyAlignment="1">
      <alignment horizontal="center"/>
    </xf>
    <xf numFmtId="167" fontId="7" fillId="0" borderId="2" xfId="2" applyNumberFormat="1" applyFont="1" applyFill="1" applyBorder="1" applyAlignment="1">
      <alignment horizontal="center"/>
    </xf>
    <xf numFmtId="0" fontId="7" fillId="0" borderId="2" xfId="2" applyFont="1" applyFill="1" applyBorder="1"/>
    <xf numFmtId="168" fontId="7" fillId="0" borderId="2" xfId="2" applyNumberFormat="1" applyFont="1" applyFill="1" applyBorder="1" applyAlignment="1">
      <alignment horizontal="center"/>
    </xf>
    <xf numFmtId="2" fontId="7" fillId="0" borderId="2" xfId="2" applyNumberFormat="1" applyFont="1" applyFill="1" applyBorder="1" applyAlignment="1">
      <alignment horizontal="center"/>
    </xf>
    <xf numFmtId="0" fontId="5" fillId="0" borderId="2" xfId="2" applyBorder="1"/>
    <xf numFmtId="0" fontId="4" fillId="4" borderId="1" xfId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/>
    </xf>
    <xf numFmtId="164" fontId="9" fillId="5" borderId="1" xfId="0" applyNumberFormat="1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left"/>
    </xf>
    <xf numFmtId="49" fontId="9" fillId="5" borderId="1" xfId="0" applyNumberFormat="1" applyFont="1" applyFill="1" applyBorder="1" applyAlignment="1">
      <alignment horizontal="center"/>
    </xf>
    <xf numFmtId="49" fontId="9" fillId="5" borderId="1" xfId="0" applyNumberFormat="1" applyFont="1" applyFill="1" applyBorder="1" applyAlignment="1" applyProtection="1">
      <alignment horizontal="left"/>
      <protection locked="0"/>
    </xf>
    <xf numFmtId="0" fontId="9" fillId="5" borderId="1" xfId="0" applyNumberFormat="1" applyFont="1" applyFill="1" applyBorder="1" applyAlignment="1" applyProtection="1">
      <alignment horizontal="left"/>
      <protection locked="0"/>
    </xf>
    <xf numFmtId="0" fontId="9" fillId="5" borderId="1" xfId="0" applyFont="1" applyFill="1" applyBorder="1"/>
    <xf numFmtId="0" fontId="9" fillId="5" borderId="1" xfId="1" applyFont="1" applyFill="1" applyBorder="1" applyAlignment="1">
      <alignment horizontal="center"/>
    </xf>
  </cellXfs>
  <cellStyles count="3">
    <cellStyle name="Normal" xfId="0" builtinId="0"/>
    <cellStyle name="Normal 2" xfId="2"/>
    <cellStyle name="Style 1" xfId="1"/>
  </cellStyles>
  <dxfs count="65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591</xdr:row>
      <xdr:rowOff>0</xdr:rowOff>
    </xdr:from>
    <xdr:to>
      <xdr:col>2</xdr:col>
      <xdr:colOff>1457325</xdr:colOff>
      <xdr:row>597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16</xdr:col>
      <xdr:colOff>361950</xdr:colOff>
      <xdr:row>639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98993325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2</xdr:col>
      <xdr:colOff>1457325</xdr:colOff>
      <xdr:row>55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D849B32-093D-410D-8C48-9AC2F717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6232325"/>
          <a:ext cx="1905000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93"/>
  <sheetViews>
    <sheetView tabSelected="1" workbookViewId="0">
      <pane ySplit="1" topLeftCell="A346" activePane="bottomLeft" state="frozen"/>
      <selection pane="bottomLeft" activeCell="M355" sqref="M35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10">
        <v>1962</v>
      </c>
      <c r="B2" s="11">
        <v>42269</v>
      </c>
      <c r="C2" s="12" t="s">
        <v>102</v>
      </c>
      <c r="D2" s="10">
        <v>0</v>
      </c>
      <c r="E2" s="10">
        <v>33</v>
      </c>
      <c r="F2" s="10" t="s">
        <v>7</v>
      </c>
      <c r="H2" s="10">
        <v>1</v>
      </c>
      <c r="K2" s="13" t="s">
        <v>17</v>
      </c>
      <c r="L2" s="14" t="s">
        <v>51</v>
      </c>
      <c r="N2" s="12" t="s">
        <v>127</v>
      </c>
    </row>
    <row r="3" spans="1:15" ht="14.25" customHeight="1" x14ac:dyDescent="0.2">
      <c r="A3" s="10">
        <v>1962</v>
      </c>
      <c r="B3" s="11">
        <v>42275</v>
      </c>
      <c r="C3" s="12" t="s">
        <v>113</v>
      </c>
      <c r="D3" s="10">
        <v>6</v>
      </c>
      <c r="E3" s="10">
        <v>25</v>
      </c>
      <c r="F3" s="10" t="s">
        <v>7</v>
      </c>
      <c r="H3" s="10">
        <v>1</v>
      </c>
      <c r="K3" s="13" t="s">
        <v>16</v>
      </c>
      <c r="L3" s="14" t="s">
        <v>136</v>
      </c>
      <c r="M3" s="15" t="s">
        <v>128</v>
      </c>
      <c r="N3" s="12" t="s">
        <v>127</v>
      </c>
    </row>
    <row r="4" spans="1:15" ht="14.25" customHeight="1" x14ac:dyDescent="0.2">
      <c r="A4" s="10">
        <v>1962</v>
      </c>
      <c r="B4" s="11">
        <v>42283</v>
      </c>
      <c r="C4" s="12" t="s">
        <v>109</v>
      </c>
      <c r="D4" s="10">
        <v>27</v>
      </c>
      <c r="E4" s="10">
        <v>13</v>
      </c>
      <c r="F4" s="10" t="s">
        <v>6</v>
      </c>
      <c r="G4" s="10">
        <v>1</v>
      </c>
      <c r="K4" s="13" t="s">
        <v>17</v>
      </c>
      <c r="L4" s="14" t="s">
        <v>51</v>
      </c>
      <c r="N4" s="12" t="s">
        <v>127</v>
      </c>
    </row>
    <row r="5" spans="1:15" ht="14.25" customHeight="1" x14ac:dyDescent="0.2">
      <c r="A5" s="10">
        <v>1962</v>
      </c>
      <c r="B5" s="11">
        <v>42289</v>
      </c>
      <c r="C5" s="12" t="s">
        <v>32</v>
      </c>
      <c r="D5" s="10">
        <v>32</v>
      </c>
      <c r="E5" s="10">
        <v>18</v>
      </c>
      <c r="F5" s="10" t="s">
        <v>6</v>
      </c>
      <c r="G5" s="10">
        <v>1</v>
      </c>
      <c r="K5" s="13" t="s">
        <v>16</v>
      </c>
      <c r="L5" s="14" t="s">
        <v>129</v>
      </c>
      <c r="N5" s="12" t="s">
        <v>127</v>
      </c>
    </row>
    <row r="6" spans="1:15" ht="14.25" customHeight="1" x14ac:dyDescent="0.2">
      <c r="A6" s="10">
        <v>1962</v>
      </c>
      <c r="B6" s="11">
        <v>42297</v>
      </c>
      <c r="C6" s="12" t="s">
        <v>31</v>
      </c>
      <c r="D6" s="10">
        <v>6</v>
      </c>
      <c r="E6" s="10">
        <v>28</v>
      </c>
      <c r="F6" s="10" t="s">
        <v>7</v>
      </c>
      <c r="H6" s="10">
        <v>1</v>
      </c>
      <c r="K6" s="13" t="s">
        <v>17</v>
      </c>
      <c r="L6" s="14" t="s">
        <v>51</v>
      </c>
      <c r="N6" s="12" t="s">
        <v>127</v>
      </c>
    </row>
    <row r="7" spans="1:15" ht="14.25" customHeight="1" x14ac:dyDescent="0.2">
      <c r="A7" s="10">
        <v>1962</v>
      </c>
      <c r="B7" s="11">
        <v>42303</v>
      </c>
      <c r="C7" s="12" t="s">
        <v>36</v>
      </c>
      <c r="D7" s="10">
        <v>19</v>
      </c>
      <c r="E7" s="10">
        <v>47</v>
      </c>
      <c r="F7" s="10" t="s">
        <v>7</v>
      </c>
      <c r="H7" s="10">
        <v>1</v>
      </c>
      <c r="K7" s="13" t="s">
        <v>16</v>
      </c>
      <c r="L7" s="14" t="s">
        <v>51</v>
      </c>
      <c r="N7" s="12" t="s">
        <v>127</v>
      </c>
    </row>
    <row r="8" spans="1:15" ht="14.25" customHeight="1" x14ac:dyDescent="0.2">
      <c r="A8" s="38">
        <v>1963</v>
      </c>
      <c r="B8" s="39">
        <v>42260</v>
      </c>
      <c r="C8" s="40" t="s">
        <v>123</v>
      </c>
      <c r="D8" s="41">
        <v>29</v>
      </c>
      <c r="E8" s="41">
        <v>0</v>
      </c>
      <c r="F8" s="41" t="s">
        <v>6</v>
      </c>
      <c r="G8" s="41">
        <v>1</v>
      </c>
      <c r="H8" s="41"/>
      <c r="I8" s="41"/>
      <c r="J8" s="41"/>
      <c r="K8" s="42" t="s">
        <v>17</v>
      </c>
      <c r="L8" s="43" t="s">
        <v>133</v>
      </c>
      <c r="M8" s="44"/>
      <c r="N8" s="40" t="s">
        <v>127</v>
      </c>
      <c r="O8" s="40"/>
    </row>
    <row r="9" spans="1:15" ht="14.25" customHeight="1" x14ac:dyDescent="0.2">
      <c r="A9" s="38">
        <v>1963</v>
      </c>
      <c r="B9" s="39">
        <v>42267</v>
      </c>
      <c r="C9" s="40" t="s">
        <v>102</v>
      </c>
      <c r="D9" s="41">
        <v>19</v>
      </c>
      <c r="E9" s="41">
        <v>0</v>
      </c>
      <c r="F9" s="41" t="s">
        <v>6</v>
      </c>
      <c r="G9" s="41">
        <v>1</v>
      </c>
      <c r="H9" s="41"/>
      <c r="I9" s="41"/>
      <c r="J9" s="41"/>
      <c r="K9" s="42" t="s">
        <v>16</v>
      </c>
      <c r="L9" s="43" t="s">
        <v>102</v>
      </c>
      <c r="M9" s="44"/>
      <c r="N9" s="40" t="s">
        <v>127</v>
      </c>
      <c r="O9" s="40"/>
    </row>
    <row r="10" spans="1:15" ht="14.25" customHeight="1" x14ac:dyDescent="0.2">
      <c r="A10" s="38">
        <v>1963</v>
      </c>
      <c r="B10" s="39">
        <v>42274</v>
      </c>
      <c r="C10" s="40" t="s">
        <v>113</v>
      </c>
      <c r="D10" s="41">
        <v>19</v>
      </c>
      <c r="E10" s="41">
        <v>6</v>
      </c>
      <c r="F10" s="41" t="s">
        <v>6</v>
      </c>
      <c r="G10" s="41">
        <v>1</v>
      </c>
      <c r="H10" s="41"/>
      <c r="I10" s="41"/>
      <c r="J10" s="41"/>
      <c r="K10" s="42" t="s">
        <v>17</v>
      </c>
      <c r="L10" s="43" t="s">
        <v>133</v>
      </c>
      <c r="M10" s="44"/>
      <c r="N10" s="40" t="s">
        <v>127</v>
      </c>
      <c r="O10" s="40"/>
    </row>
    <row r="11" spans="1:15" ht="14.25" customHeight="1" x14ac:dyDescent="0.2">
      <c r="A11" s="38">
        <v>1963</v>
      </c>
      <c r="B11" s="39">
        <v>42281</v>
      </c>
      <c r="C11" s="40" t="s">
        <v>109</v>
      </c>
      <c r="D11" s="41">
        <v>13</v>
      </c>
      <c r="E11" s="41">
        <v>7</v>
      </c>
      <c r="F11" s="41" t="s">
        <v>6</v>
      </c>
      <c r="G11" s="41">
        <v>1</v>
      </c>
      <c r="H11" s="41"/>
      <c r="I11" s="41"/>
      <c r="J11" s="41"/>
      <c r="K11" s="42" t="s">
        <v>17</v>
      </c>
      <c r="L11" s="43" t="s">
        <v>133</v>
      </c>
      <c r="M11" s="44"/>
      <c r="N11" s="40" t="s">
        <v>127</v>
      </c>
      <c r="O11" s="40"/>
    </row>
    <row r="12" spans="1:15" ht="14.25" customHeight="1" x14ac:dyDescent="0.2">
      <c r="A12" s="38">
        <v>1963</v>
      </c>
      <c r="B12" s="39">
        <v>42288</v>
      </c>
      <c r="C12" s="40" t="s">
        <v>32</v>
      </c>
      <c r="D12" s="41">
        <v>40</v>
      </c>
      <c r="E12" s="41">
        <v>7</v>
      </c>
      <c r="F12" s="41" t="s">
        <v>6</v>
      </c>
      <c r="G12" s="41">
        <v>1</v>
      </c>
      <c r="H12" s="41"/>
      <c r="I12" s="41"/>
      <c r="J12" s="41"/>
      <c r="K12" s="42" t="s">
        <v>16</v>
      </c>
      <c r="L12" s="43" t="s">
        <v>129</v>
      </c>
      <c r="M12" s="44"/>
      <c r="N12" s="40" t="s">
        <v>127</v>
      </c>
      <c r="O12" s="40"/>
    </row>
    <row r="13" spans="1:15" ht="14.25" customHeight="1" x14ac:dyDescent="0.2">
      <c r="A13" s="38">
        <v>1963</v>
      </c>
      <c r="B13" s="39">
        <v>42295</v>
      </c>
      <c r="C13" s="40" t="s">
        <v>31</v>
      </c>
      <c r="D13" s="41">
        <v>13</v>
      </c>
      <c r="E13" s="41">
        <v>7</v>
      </c>
      <c r="F13" s="41" t="s">
        <v>6</v>
      </c>
      <c r="G13" s="41">
        <v>1</v>
      </c>
      <c r="H13" s="41"/>
      <c r="I13" s="41"/>
      <c r="J13" s="41"/>
      <c r="K13" s="42" t="s">
        <v>16</v>
      </c>
      <c r="L13" s="43" t="s">
        <v>40</v>
      </c>
      <c r="M13" s="44"/>
      <c r="N13" s="40" t="s">
        <v>127</v>
      </c>
      <c r="O13" s="40"/>
    </row>
    <row r="14" spans="1:15" ht="14.25" customHeight="1" x14ac:dyDescent="0.2">
      <c r="A14" s="38">
        <v>1963</v>
      </c>
      <c r="B14" s="39">
        <v>42302</v>
      </c>
      <c r="C14" s="40" t="s">
        <v>36</v>
      </c>
      <c r="D14" s="41">
        <v>12</v>
      </c>
      <c r="E14" s="41">
        <v>13</v>
      </c>
      <c r="F14" s="41" t="s">
        <v>7</v>
      </c>
      <c r="G14" s="41"/>
      <c r="H14" s="41">
        <v>1</v>
      </c>
      <c r="I14" s="41"/>
      <c r="J14" s="41"/>
      <c r="K14" s="42" t="s">
        <v>16</v>
      </c>
      <c r="L14" s="43" t="s">
        <v>51</v>
      </c>
      <c r="M14" s="44"/>
      <c r="N14" s="40" t="s">
        <v>127</v>
      </c>
      <c r="O14" s="40"/>
    </row>
    <row r="15" spans="1:15" ht="14.25" customHeight="1" x14ac:dyDescent="0.2">
      <c r="A15" s="38">
        <v>1963</v>
      </c>
      <c r="B15" s="39">
        <v>42309</v>
      </c>
      <c r="C15" s="40" t="s">
        <v>164</v>
      </c>
      <c r="D15" s="41">
        <v>0</v>
      </c>
      <c r="E15" s="41">
        <v>12</v>
      </c>
      <c r="F15" s="41" t="s">
        <v>7</v>
      </c>
      <c r="G15" s="41"/>
      <c r="H15" s="41">
        <v>1</v>
      </c>
      <c r="I15" s="41"/>
      <c r="J15" s="41"/>
      <c r="K15" s="42" t="s">
        <v>16</v>
      </c>
      <c r="L15" s="43" t="s">
        <v>130</v>
      </c>
      <c r="M15" s="44"/>
      <c r="N15" s="40" t="s">
        <v>127</v>
      </c>
      <c r="O15" s="40"/>
    </row>
    <row r="16" spans="1:15" ht="14.25" customHeight="1" x14ac:dyDescent="0.2">
      <c r="A16" s="38">
        <v>1963</v>
      </c>
      <c r="B16" s="39">
        <v>42316</v>
      </c>
      <c r="C16" s="40" t="s">
        <v>83</v>
      </c>
      <c r="D16" s="41">
        <v>7</v>
      </c>
      <c r="E16" s="41">
        <v>20</v>
      </c>
      <c r="F16" s="41" t="s">
        <v>7</v>
      </c>
      <c r="G16" s="41"/>
      <c r="H16" s="41">
        <v>1</v>
      </c>
      <c r="I16" s="41"/>
      <c r="J16" s="41"/>
      <c r="K16" s="42" t="s">
        <v>17</v>
      </c>
      <c r="L16" s="43" t="s">
        <v>133</v>
      </c>
      <c r="M16" s="44"/>
      <c r="N16" s="40" t="s">
        <v>127</v>
      </c>
      <c r="O16" s="40"/>
    </row>
    <row r="17" spans="1:15" ht="14.25" customHeight="1" x14ac:dyDescent="0.2">
      <c r="A17" s="10">
        <v>1964</v>
      </c>
      <c r="B17" s="11">
        <v>42258</v>
      </c>
      <c r="C17" s="12" t="s">
        <v>123</v>
      </c>
      <c r="D17" s="10">
        <v>8</v>
      </c>
      <c r="E17" s="10">
        <v>7</v>
      </c>
      <c r="F17" s="10" t="s">
        <v>6</v>
      </c>
      <c r="G17" s="10">
        <v>1</v>
      </c>
      <c r="K17" s="13" t="s">
        <v>16</v>
      </c>
      <c r="L17" s="14" t="s">
        <v>42</v>
      </c>
      <c r="N17" s="12" t="s">
        <v>127</v>
      </c>
    </row>
    <row r="18" spans="1:15" ht="14.25" customHeight="1" x14ac:dyDescent="0.2">
      <c r="A18" s="10">
        <v>1964</v>
      </c>
      <c r="B18" s="11">
        <v>42265</v>
      </c>
      <c r="C18" s="12" t="s">
        <v>102</v>
      </c>
      <c r="D18" s="10">
        <v>7</v>
      </c>
      <c r="E18" s="10">
        <v>0</v>
      </c>
      <c r="F18" s="10" t="s">
        <v>6</v>
      </c>
      <c r="G18" s="10">
        <v>1</v>
      </c>
      <c r="K18" s="13" t="s">
        <v>17</v>
      </c>
      <c r="L18" s="14" t="s">
        <v>133</v>
      </c>
      <c r="N18" s="12" t="s">
        <v>127</v>
      </c>
    </row>
    <row r="19" spans="1:15" ht="14.25" customHeight="1" x14ac:dyDescent="0.2">
      <c r="A19" s="10">
        <v>1964</v>
      </c>
      <c r="B19" s="11">
        <v>42272</v>
      </c>
      <c r="C19" s="12" t="s">
        <v>113</v>
      </c>
      <c r="D19" s="10">
        <v>44</v>
      </c>
      <c r="E19" s="10">
        <v>18</v>
      </c>
      <c r="F19" s="10" t="s">
        <v>6</v>
      </c>
      <c r="G19" s="10">
        <v>1</v>
      </c>
      <c r="K19" s="13" t="s">
        <v>16</v>
      </c>
      <c r="L19" s="14" t="s">
        <v>136</v>
      </c>
      <c r="M19" s="15" t="s">
        <v>128</v>
      </c>
      <c r="N19" s="12" t="s">
        <v>127</v>
      </c>
    </row>
    <row r="20" spans="1:15" ht="14.25" customHeight="1" x14ac:dyDescent="0.2">
      <c r="A20" s="10">
        <v>1964</v>
      </c>
      <c r="B20" s="11">
        <v>42279</v>
      </c>
      <c r="C20" s="12" t="s">
        <v>109</v>
      </c>
      <c r="D20" s="10">
        <v>0</v>
      </c>
      <c r="E20" s="10">
        <v>31</v>
      </c>
      <c r="F20" s="10" t="s">
        <v>7</v>
      </c>
      <c r="H20" s="10">
        <v>1</v>
      </c>
      <c r="K20" s="13" t="s">
        <v>16</v>
      </c>
      <c r="L20" s="14" t="s">
        <v>109</v>
      </c>
      <c r="N20" s="12" t="s">
        <v>127</v>
      </c>
    </row>
    <row r="21" spans="1:15" ht="14.25" customHeight="1" x14ac:dyDescent="0.2">
      <c r="A21" s="10">
        <v>1964</v>
      </c>
      <c r="B21" s="11">
        <v>42286</v>
      </c>
      <c r="C21" s="12" t="s">
        <v>32</v>
      </c>
      <c r="D21" s="10">
        <v>19</v>
      </c>
      <c r="E21" s="10">
        <v>0</v>
      </c>
      <c r="F21" s="10" t="s">
        <v>6</v>
      </c>
      <c r="G21" s="10">
        <v>1</v>
      </c>
      <c r="K21" s="13" t="s">
        <v>17</v>
      </c>
      <c r="L21" s="14" t="s">
        <v>133</v>
      </c>
      <c r="N21" s="12" t="s">
        <v>127</v>
      </c>
    </row>
    <row r="22" spans="1:15" ht="14.25" customHeight="1" x14ac:dyDescent="0.2">
      <c r="A22" s="10">
        <v>1964</v>
      </c>
      <c r="B22" s="11">
        <v>42293</v>
      </c>
      <c r="C22" s="12" t="s">
        <v>31</v>
      </c>
      <c r="D22" s="10">
        <v>46</v>
      </c>
      <c r="E22" s="10">
        <v>6</v>
      </c>
      <c r="F22" s="10" t="s">
        <v>6</v>
      </c>
      <c r="G22" s="10">
        <v>1</v>
      </c>
      <c r="K22" s="13" t="s">
        <v>17</v>
      </c>
      <c r="L22" s="14" t="s">
        <v>133</v>
      </c>
      <c r="N22" s="12" t="s">
        <v>127</v>
      </c>
    </row>
    <row r="23" spans="1:15" ht="14.25" customHeight="1" x14ac:dyDescent="0.2">
      <c r="A23" s="10">
        <v>1964</v>
      </c>
      <c r="B23" s="11">
        <v>42300</v>
      </c>
      <c r="C23" s="12" t="s">
        <v>36</v>
      </c>
      <c r="D23" s="10">
        <v>6</v>
      </c>
      <c r="E23" s="10">
        <v>22</v>
      </c>
      <c r="F23" s="10" t="s">
        <v>7</v>
      </c>
      <c r="H23" s="10">
        <v>1</v>
      </c>
      <c r="K23" s="13" t="s">
        <v>17</v>
      </c>
      <c r="L23" s="14" t="s">
        <v>133</v>
      </c>
      <c r="N23" s="12" t="s">
        <v>127</v>
      </c>
    </row>
    <row r="24" spans="1:15" ht="14.25" customHeight="1" x14ac:dyDescent="0.2">
      <c r="A24" s="10">
        <v>1964</v>
      </c>
      <c r="B24" s="11">
        <v>42307</v>
      </c>
      <c r="C24" s="12" t="s">
        <v>124</v>
      </c>
      <c r="D24" s="10">
        <v>6</v>
      </c>
      <c r="E24" s="10">
        <v>0</v>
      </c>
      <c r="F24" s="10" t="s">
        <v>6</v>
      </c>
      <c r="G24" s="10">
        <v>1</v>
      </c>
      <c r="K24" s="13" t="s">
        <v>17</v>
      </c>
      <c r="L24" s="14" t="s">
        <v>133</v>
      </c>
      <c r="N24" s="12" t="s">
        <v>127</v>
      </c>
    </row>
    <row r="25" spans="1:15" ht="14.25" customHeight="1" x14ac:dyDescent="0.2">
      <c r="A25" s="10">
        <v>1964</v>
      </c>
      <c r="B25" s="11">
        <v>42314</v>
      </c>
      <c r="C25" s="12" t="s">
        <v>83</v>
      </c>
      <c r="D25" s="10">
        <v>0</v>
      </c>
      <c r="E25" s="10">
        <v>40</v>
      </c>
      <c r="F25" s="10" t="s">
        <v>7</v>
      </c>
      <c r="H25" s="10">
        <v>1</v>
      </c>
      <c r="K25" s="13" t="s">
        <v>16</v>
      </c>
      <c r="L25" s="14" t="s">
        <v>83</v>
      </c>
      <c r="N25" s="12" t="s">
        <v>127</v>
      </c>
    </row>
    <row r="26" spans="1:15" ht="14.25" customHeight="1" x14ac:dyDescent="0.2">
      <c r="A26" s="38">
        <v>1965</v>
      </c>
      <c r="B26" s="39">
        <v>42250</v>
      </c>
      <c r="C26" s="40" t="s">
        <v>104</v>
      </c>
      <c r="D26" s="41">
        <v>13</v>
      </c>
      <c r="E26" s="41">
        <v>6</v>
      </c>
      <c r="F26" s="41" t="s">
        <v>6</v>
      </c>
      <c r="G26" s="41">
        <v>1</v>
      </c>
      <c r="H26" s="41"/>
      <c r="I26" s="41"/>
      <c r="J26" s="41"/>
      <c r="K26" s="42" t="s">
        <v>17</v>
      </c>
      <c r="L26" s="43" t="s">
        <v>133</v>
      </c>
      <c r="M26" s="44"/>
      <c r="N26" s="40" t="s">
        <v>127</v>
      </c>
      <c r="O26" s="40"/>
    </row>
    <row r="27" spans="1:15" ht="14.25" customHeight="1" x14ac:dyDescent="0.2">
      <c r="A27" s="38">
        <v>1965</v>
      </c>
      <c r="B27" s="39">
        <v>42257</v>
      </c>
      <c r="C27" s="40" t="s">
        <v>120</v>
      </c>
      <c r="D27" s="41">
        <v>0</v>
      </c>
      <c r="E27" s="41">
        <v>13</v>
      </c>
      <c r="F27" s="41" t="s">
        <v>7</v>
      </c>
      <c r="G27" s="41"/>
      <c r="H27" s="41">
        <v>1</v>
      </c>
      <c r="I27" s="41"/>
      <c r="J27" s="41"/>
      <c r="K27" s="42" t="s">
        <v>17</v>
      </c>
      <c r="L27" s="43" t="s">
        <v>133</v>
      </c>
      <c r="M27" s="44"/>
      <c r="N27" s="40" t="s">
        <v>127</v>
      </c>
      <c r="O27" s="40"/>
    </row>
    <row r="28" spans="1:15" ht="14.25" customHeight="1" x14ac:dyDescent="0.2">
      <c r="A28" s="38">
        <v>1965</v>
      </c>
      <c r="B28" s="39">
        <v>42264</v>
      </c>
      <c r="C28" s="40" t="s">
        <v>102</v>
      </c>
      <c r="D28" s="41">
        <v>6</v>
      </c>
      <c r="E28" s="41">
        <v>12</v>
      </c>
      <c r="F28" s="41" t="s">
        <v>7</v>
      </c>
      <c r="G28" s="41"/>
      <c r="H28" s="41">
        <v>1</v>
      </c>
      <c r="I28" s="41"/>
      <c r="J28" s="41"/>
      <c r="K28" s="42" t="s">
        <v>16</v>
      </c>
      <c r="L28" s="43" t="s">
        <v>102</v>
      </c>
      <c r="M28" s="44"/>
      <c r="N28" s="40" t="s">
        <v>127</v>
      </c>
      <c r="O28" s="40"/>
    </row>
    <row r="29" spans="1:15" ht="14.25" customHeight="1" x14ac:dyDescent="0.2">
      <c r="A29" s="38">
        <v>1965</v>
      </c>
      <c r="B29" s="39">
        <v>42271</v>
      </c>
      <c r="C29" s="40" t="s">
        <v>36</v>
      </c>
      <c r="D29" s="41">
        <v>0</v>
      </c>
      <c r="E29" s="41">
        <v>28</v>
      </c>
      <c r="F29" s="41" t="s">
        <v>7</v>
      </c>
      <c r="G29" s="41"/>
      <c r="H29" s="41">
        <v>1</v>
      </c>
      <c r="I29" s="41"/>
      <c r="J29" s="41"/>
      <c r="K29" s="42" t="s">
        <v>16</v>
      </c>
      <c r="L29" s="43" t="s">
        <v>133</v>
      </c>
      <c r="M29" s="44"/>
      <c r="N29" s="40" t="s">
        <v>127</v>
      </c>
      <c r="O29" s="40"/>
    </row>
    <row r="30" spans="1:15" ht="14.25" customHeight="1" x14ac:dyDescent="0.2">
      <c r="A30" s="38">
        <v>1965</v>
      </c>
      <c r="B30" s="39">
        <v>42278</v>
      </c>
      <c r="C30" s="40" t="s">
        <v>113</v>
      </c>
      <c r="D30" s="41">
        <v>25</v>
      </c>
      <c r="E30" s="41">
        <v>0</v>
      </c>
      <c r="F30" s="41" t="s">
        <v>6</v>
      </c>
      <c r="G30" s="41">
        <v>1</v>
      </c>
      <c r="H30" s="41"/>
      <c r="I30" s="41"/>
      <c r="J30" s="41"/>
      <c r="K30" s="42" t="s">
        <v>17</v>
      </c>
      <c r="L30" s="43" t="s">
        <v>133</v>
      </c>
      <c r="M30" s="44"/>
      <c r="N30" s="40" t="s">
        <v>127</v>
      </c>
      <c r="O30" s="40"/>
    </row>
    <row r="31" spans="1:15" ht="14.25" customHeight="1" x14ac:dyDescent="0.2">
      <c r="A31" s="38">
        <v>1965</v>
      </c>
      <c r="B31" s="39">
        <v>42285</v>
      </c>
      <c r="C31" s="40" t="s">
        <v>31</v>
      </c>
      <c r="D31" s="41">
        <v>7</v>
      </c>
      <c r="E31" s="41">
        <v>14</v>
      </c>
      <c r="F31" s="41" t="s">
        <v>7</v>
      </c>
      <c r="G31" s="41"/>
      <c r="H31" s="41">
        <v>1</v>
      </c>
      <c r="I31" s="41"/>
      <c r="J31" s="41"/>
      <c r="K31" s="42" t="s">
        <v>17</v>
      </c>
      <c r="L31" s="43" t="s">
        <v>133</v>
      </c>
      <c r="M31" s="44"/>
      <c r="N31" s="40" t="s">
        <v>127</v>
      </c>
      <c r="O31" s="40"/>
    </row>
    <row r="32" spans="1:15" ht="14.25" customHeight="1" x14ac:dyDescent="0.2">
      <c r="A32" s="38">
        <v>1965</v>
      </c>
      <c r="B32" s="39">
        <v>42292</v>
      </c>
      <c r="C32" s="40" t="s">
        <v>110</v>
      </c>
      <c r="D32" s="41">
        <v>14</v>
      </c>
      <c r="E32" s="41">
        <v>25</v>
      </c>
      <c r="F32" s="41" t="s">
        <v>7</v>
      </c>
      <c r="G32" s="41"/>
      <c r="H32" s="41">
        <v>1</v>
      </c>
      <c r="I32" s="41"/>
      <c r="J32" s="41"/>
      <c r="K32" s="42" t="s">
        <v>16</v>
      </c>
      <c r="L32" s="43" t="s">
        <v>110</v>
      </c>
      <c r="M32" s="44" t="s">
        <v>111</v>
      </c>
      <c r="N32" s="40" t="s">
        <v>127</v>
      </c>
      <c r="O32" s="40"/>
    </row>
    <row r="33" spans="1:15" ht="14.25" customHeight="1" x14ac:dyDescent="0.2">
      <c r="A33" s="38">
        <v>1965</v>
      </c>
      <c r="B33" s="39">
        <v>42299</v>
      </c>
      <c r="C33" s="40" t="s">
        <v>32</v>
      </c>
      <c r="D33" s="41">
        <v>7</v>
      </c>
      <c r="E33" s="41">
        <v>0</v>
      </c>
      <c r="F33" s="41" t="s">
        <v>6</v>
      </c>
      <c r="G33" s="41">
        <v>1</v>
      </c>
      <c r="H33" s="41"/>
      <c r="I33" s="41"/>
      <c r="J33" s="41"/>
      <c r="K33" s="42" t="s">
        <v>16</v>
      </c>
      <c r="L33" s="43" t="s">
        <v>32</v>
      </c>
      <c r="M33" s="44"/>
      <c r="N33" s="40" t="s">
        <v>127</v>
      </c>
      <c r="O33" s="40"/>
    </row>
    <row r="34" spans="1:15" ht="14.25" customHeight="1" x14ac:dyDescent="0.2">
      <c r="A34" s="38">
        <v>1965</v>
      </c>
      <c r="B34" s="39">
        <v>42313</v>
      </c>
      <c r="C34" s="40" t="s">
        <v>109</v>
      </c>
      <c r="D34" s="41">
        <v>20</v>
      </c>
      <c r="E34" s="41">
        <v>18</v>
      </c>
      <c r="F34" s="41" t="s">
        <v>6</v>
      </c>
      <c r="G34" s="41">
        <v>1</v>
      </c>
      <c r="H34" s="41"/>
      <c r="I34" s="41"/>
      <c r="J34" s="41"/>
      <c r="K34" s="42" t="s">
        <v>17</v>
      </c>
      <c r="L34" s="43" t="s">
        <v>133</v>
      </c>
      <c r="M34" s="44"/>
      <c r="N34" s="40" t="s">
        <v>127</v>
      </c>
      <c r="O34" s="40"/>
    </row>
    <row r="35" spans="1:15" ht="14.25" customHeight="1" x14ac:dyDescent="0.2">
      <c r="A35" s="10">
        <v>1966</v>
      </c>
      <c r="B35" s="11">
        <v>42249</v>
      </c>
      <c r="C35" s="12" t="s">
        <v>104</v>
      </c>
      <c r="D35" s="10">
        <v>7</v>
      </c>
      <c r="E35" s="10">
        <v>56</v>
      </c>
      <c r="F35" s="10" t="s">
        <v>7</v>
      </c>
      <c r="H35" s="10">
        <v>1</v>
      </c>
      <c r="K35" s="13" t="s">
        <v>16</v>
      </c>
      <c r="L35" s="14" t="s">
        <v>104</v>
      </c>
      <c r="N35" s="12" t="s">
        <v>127</v>
      </c>
    </row>
    <row r="36" spans="1:15" ht="14.25" customHeight="1" x14ac:dyDescent="0.2">
      <c r="A36" s="10">
        <v>1966</v>
      </c>
      <c r="B36" s="11">
        <v>42256</v>
      </c>
      <c r="C36" s="12" t="s">
        <v>120</v>
      </c>
      <c r="D36" s="10">
        <v>7</v>
      </c>
      <c r="E36" s="10">
        <v>20</v>
      </c>
      <c r="F36" s="10" t="s">
        <v>7</v>
      </c>
      <c r="H36" s="10">
        <v>1</v>
      </c>
      <c r="K36" s="13" t="s">
        <v>16</v>
      </c>
      <c r="L36" s="14" t="s">
        <v>121</v>
      </c>
      <c r="M36" s="15" t="s">
        <v>122</v>
      </c>
      <c r="N36" s="12" t="s">
        <v>127</v>
      </c>
    </row>
    <row r="37" spans="1:15" ht="14.25" customHeight="1" x14ac:dyDescent="0.2">
      <c r="A37" s="10">
        <v>1966</v>
      </c>
      <c r="B37" s="11">
        <v>42263</v>
      </c>
      <c r="C37" s="12" t="s">
        <v>102</v>
      </c>
      <c r="D37" s="10">
        <v>0</v>
      </c>
      <c r="E37" s="10">
        <v>32</v>
      </c>
      <c r="F37" s="10" t="s">
        <v>7</v>
      </c>
      <c r="H37" s="10">
        <v>1</v>
      </c>
      <c r="K37" s="13" t="s">
        <v>17</v>
      </c>
      <c r="L37" s="14" t="s">
        <v>133</v>
      </c>
      <c r="N37" s="12" t="s">
        <v>127</v>
      </c>
    </row>
    <row r="38" spans="1:15" ht="14.25" customHeight="1" x14ac:dyDescent="0.2">
      <c r="A38" s="10">
        <v>1966</v>
      </c>
      <c r="B38" s="11">
        <v>42270</v>
      </c>
      <c r="C38" s="12" t="s">
        <v>36</v>
      </c>
      <c r="D38" s="10">
        <v>7</v>
      </c>
      <c r="E38" s="10">
        <v>12</v>
      </c>
      <c r="F38" s="10" t="s">
        <v>7</v>
      </c>
      <c r="H38" s="10">
        <v>1</v>
      </c>
      <c r="K38" s="13" t="s">
        <v>17</v>
      </c>
      <c r="L38" s="14" t="s">
        <v>133</v>
      </c>
      <c r="N38" s="12" t="s">
        <v>127</v>
      </c>
    </row>
    <row r="39" spans="1:15" ht="14.25" customHeight="1" x14ac:dyDescent="0.2">
      <c r="A39" s="10">
        <v>1966</v>
      </c>
      <c r="B39" s="11">
        <v>42277</v>
      </c>
      <c r="C39" s="12" t="s">
        <v>113</v>
      </c>
      <c r="D39" s="10">
        <v>20</v>
      </c>
      <c r="E39" s="10">
        <v>0</v>
      </c>
      <c r="F39" s="10" t="s">
        <v>6</v>
      </c>
      <c r="G39" s="10">
        <v>1</v>
      </c>
      <c r="K39" s="13" t="s">
        <v>16</v>
      </c>
      <c r="L39" s="14" t="s">
        <v>133</v>
      </c>
      <c r="M39" s="15" t="s">
        <v>128</v>
      </c>
      <c r="N39" s="12" t="s">
        <v>127</v>
      </c>
    </row>
    <row r="40" spans="1:15" ht="14.25" customHeight="1" x14ac:dyDescent="0.2">
      <c r="A40" s="10">
        <v>1966</v>
      </c>
      <c r="B40" s="11">
        <v>42284</v>
      </c>
      <c r="C40" s="12" t="s">
        <v>31</v>
      </c>
      <c r="D40" s="10">
        <v>6</v>
      </c>
      <c r="E40" s="10">
        <v>20</v>
      </c>
      <c r="F40" s="10" t="s">
        <v>7</v>
      </c>
      <c r="H40" s="10">
        <v>1</v>
      </c>
      <c r="K40" s="13" t="s">
        <v>16</v>
      </c>
      <c r="L40" s="14" t="s">
        <v>40</v>
      </c>
      <c r="N40" s="12" t="s">
        <v>127</v>
      </c>
    </row>
    <row r="41" spans="1:15" ht="14.25" customHeight="1" x14ac:dyDescent="0.2">
      <c r="A41" s="10">
        <v>1966</v>
      </c>
      <c r="B41" s="11">
        <v>42291</v>
      </c>
      <c r="C41" s="12" t="s">
        <v>110</v>
      </c>
      <c r="D41" s="10">
        <v>0</v>
      </c>
      <c r="E41" s="10">
        <v>42</v>
      </c>
      <c r="F41" s="10" t="s">
        <v>7</v>
      </c>
      <c r="H41" s="10">
        <v>1</v>
      </c>
      <c r="K41" s="13" t="s">
        <v>17</v>
      </c>
      <c r="L41" s="14" t="s">
        <v>133</v>
      </c>
      <c r="N41" s="12" t="s">
        <v>127</v>
      </c>
    </row>
    <row r="42" spans="1:15" ht="14.25" customHeight="1" x14ac:dyDescent="0.2">
      <c r="A42" s="10">
        <v>1966</v>
      </c>
      <c r="B42" s="11">
        <v>42298</v>
      </c>
      <c r="C42" s="12" t="s">
        <v>32</v>
      </c>
      <c r="D42" s="10">
        <v>0</v>
      </c>
      <c r="E42" s="10">
        <v>12</v>
      </c>
      <c r="F42" s="10" t="s">
        <v>7</v>
      </c>
      <c r="H42" s="10">
        <v>1</v>
      </c>
      <c r="K42" s="13" t="s">
        <v>17</v>
      </c>
      <c r="L42" s="14" t="s">
        <v>133</v>
      </c>
      <c r="N42" s="12" t="s">
        <v>127</v>
      </c>
    </row>
    <row r="43" spans="1:15" ht="14.25" customHeight="1" x14ac:dyDescent="0.2">
      <c r="A43" s="10">
        <v>1966</v>
      </c>
      <c r="B43" s="11">
        <v>42312</v>
      </c>
      <c r="C43" s="12" t="s">
        <v>109</v>
      </c>
      <c r="D43" s="10">
        <v>7</v>
      </c>
      <c r="E43" s="10">
        <v>13</v>
      </c>
      <c r="F43" s="10" t="s">
        <v>7</v>
      </c>
      <c r="H43" s="10">
        <v>1</v>
      </c>
      <c r="K43" s="13" t="s">
        <v>16</v>
      </c>
      <c r="L43" s="14" t="s">
        <v>109</v>
      </c>
      <c r="N43" s="12" t="s">
        <v>127</v>
      </c>
    </row>
    <row r="44" spans="1:15" ht="14.25" customHeight="1" x14ac:dyDescent="0.2">
      <c r="A44" s="38">
        <v>1967</v>
      </c>
      <c r="B44" s="39">
        <v>42248</v>
      </c>
      <c r="C44" s="40" t="s">
        <v>104</v>
      </c>
      <c r="D44" s="41">
        <v>7</v>
      </c>
      <c r="E44" s="41">
        <v>44</v>
      </c>
      <c r="F44" s="41" t="s">
        <v>7</v>
      </c>
      <c r="G44" s="41"/>
      <c r="H44" s="41">
        <v>1</v>
      </c>
      <c r="I44" s="41"/>
      <c r="J44" s="41"/>
      <c r="K44" s="42" t="s">
        <v>17</v>
      </c>
      <c r="L44" s="43" t="s">
        <v>133</v>
      </c>
      <c r="M44" s="44"/>
      <c r="N44" s="40" t="s">
        <v>127</v>
      </c>
      <c r="O44" s="40"/>
    </row>
    <row r="45" spans="1:15" ht="14.25" customHeight="1" x14ac:dyDescent="0.2">
      <c r="A45" s="38">
        <v>1967</v>
      </c>
      <c r="B45" s="39">
        <v>42255</v>
      </c>
      <c r="C45" s="40" t="s">
        <v>120</v>
      </c>
      <c r="D45" s="41">
        <v>7</v>
      </c>
      <c r="E45" s="41">
        <v>6</v>
      </c>
      <c r="F45" s="41" t="s">
        <v>6</v>
      </c>
      <c r="G45" s="41">
        <v>1</v>
      </c>
      <c r="H45" s="41"/>
      <c r="I45" s="41"/>
      <c r="J45" s="41"/>
      <c r="K45" s="42" t="s">
        <v>17</v>
      </c>
      <c r="L45" s="43" t="s">
        <v>133</v>
      </c>
      <c r="M45" s="44"/>
      <c r="N45" s="40" t="s">
        <v>127</v>
      </c>
      <c r="O45" s="40"/>
    </row>
    <row r="46" spans="1:15" ht="14.25" customHeight="1" x14ac:dyDescent="0.2">
      <c r="A46" s="38">
        <v>1967</v>
      </c>
      <c r="B46" s="39">
        <v>42262</v>
      </c>
      <c r="C46" s="40" t="s">
        <v>102</v>
      </c>
      <c r="D46" s="41">
        <v>0</v>
      </c>
      <c r="E46" s="41">
        <v>6</v>
      </c>
      <c r="F46" s="41" t="s">
        <v>7</v>
      </c>
      <c r="G46" s="41"/>
      <c r="H46" s="41">
        <v>1</v>
      </c>
      <c r="I46" s="41"/>
      <c r="J46" s="41"/>
      <c r="K46" s="42" t="s">
        <v>16</v>
      </c>
      <c r="L46" s="43" t="s">
        <v>102</v>
      </c>
      <c r="M46" s="44"/>
      <c r="N46" s="40" t="s">
        <v>127</v>
      </c>
      <c r="O46" s="40"/>
    </row>
    <row r="47" spans="1:15" ht="14.25" customHeight="1" x14ac:dyDescent="0.2">
      <c r="A47" s="38">
        <v>1967</v>
      </c>
      <c r="B47" s="39">
        <v>42269</v>
      </c>
      <c r="C47" s="40" t="s">
        <v>36</v>
      </c>
      <c r="D47" s="41">
        <v>7</v>
      </c>
      <c r="E47" s="41">
        <v>27</v>
      </c>
      <c r="F47" s="41" t="s">
        <v>7</v>
      </c>
      <c r="G47" s="41"/>
      <c r="H47" s="41">
        <v>1</v>
      </c>
      <c r="I47" s="41"/>
      <c r="J47" s="41"/>
      <c r="K47" s="42" t="s">
        <v>16</v>
      </c>
      <c r="L47" s="43" t="s">
        <v>51</v>
      </c>
      <c r="M47" s="44"/>
      <c r="N47" s="40" t="s">
        <v>127</v>
      </c>
      <c r="O47" s="40"/>
    </row>
    <row r="48" spans="1:15" ht="14.25" customHeight="1" x14ac:dyDescent="0.2">
      <c r="A48" s="38">
        <v>1967</v>
      </c>
      <c r="B48" s="39">
        <v>42276</v>
      </c>
      <c r="C48" s="40" t="s">
        <v>113</v>
      </c>
      <c r="D48" s="41">
        <v>7</v>
      </c>
      <c r="E48" s="41">
        <v>6</v>
      </c>
      <c r="F48" s="41" t="s">
        <v>6</v>
      </c>
      <c r="G48" s="41">
        <v>1</v>
      </c>
      <c r="H48" s="41"/>
      <c r="I48" s="41"/>
      <c r="J48" s="41"/>
      <c r="K48" s="42" t="s">
        <v>17</v>
      </c>
      <c r="L48" s="43" t="s">
        <v>133</v>
      </c>
      <c r="M48" s="44"/>
      <c r="N48" s="40" t="s">
        <v>127</v>
      </c>
      <c r="O48" s="40"/>
    </row>
    <row r="49" spans="1:15" ht="14.25" customHeight="1" x14ac:dyDescent="0.2">
      <c r="A49" s="38">
        <v>1967</v>
      </c>
      <c r="B49" s="39">
        <v>42283</v>
      </c>
      <c r="C49" s="40" t="s">
        <v>31</v>
      </c>
      <c r="D49" s="41">
        <v>0</v>
      </c>
      <c r="E49" s="41">
        <v>33</v>
      </c>
      <c r="F49" s="41" t="s">
        <v>7</v>
      </c>
      <c r="G49" s="41"/>
      <c r="H49" s="41">
        <v>1</v>
      </c>
      <c r="I49" s="41"/>
      <c r="J49" s="41"/>
      <c r="K49" s="42" t="s">
        <v>17</v>
      </c>
      <c r="L49" s="43" t="s">
        <v>133</v>
      </c>
      <c r="M49" s="44"/>
      <c r="N49" s="40" t="s">
        <v>127</v>
      </c>
      <c r="O49" s="40"/>
    </row>
    <row r="50" spans="1:15" ht="14.25" customHeight="1" x14ac:dyDescent="0.2">
      <c r="A50" s="38">
        <v>1967</v>
      </c>
      <c r="B50" s="39">
        <v>42290</v>
      </c>
      <c r="C50" s="40" t="s">
        <v>110</v>
      </c>
      <c r="D50" s="41">
        <v>0</v>
      </c>
      <c r="E50" s="41">
        <v>42</v>
      </c>
      <c r="F50" s="41" t="s">
        <v>7</v>
      </c>
      <c r="G50" s="41"/>
      <c r="H50" s="41">
        <v>1</v>
      </c>
      <c r="I50" s="41"/>
      <c r="J50" s="41"/>
      <c r="K50" s="42" t="s">
        <v>16</v>
      </c>
      <c r="L50" s="43" t="s">
        <v>110</v>
      </c>
      <c r="M50" s="44" t="s">
        <v>111</v>
      </c>
      <c r="N50" s="40" t="s">
        <v>127</v>
      </c>
      <c r="O50" s="40"/>
    </row>
    <row r="51" spans="1:15" ht="14.25" customHeight="1" x14ac:dyDescent="0.2">
      <c r="A51" s="38">
        <v>1967</v>
      </c>
      <c r="B51" s="39">
        <v>42297</v>
      </c>
      <c r="C51" s="40" t="s">
        <v>32</v>
      </c>
      <c r="D51" s="41">
        <v>20</v>
      </c>
      <c r="E51" s="41">
        <v>25</v>
      </c>
      <c r="F51" s="41" t="s">
        <v>7</v>
      </c>
      <c r="G51" s="41"/>
      <c r="H51" s="41">
        <v>1</v>
      </c>
      <c r="I51" s="41"/>
      <c r="J51" s="41"/>
      <c r="K51" s="42" t="s">
        <v>16</v>
      </c>
      <c r="L51" s="43" t="s">
        <v>39</v>
      </c>
      <c r="M51" s="44"/>
      <c r="N51" s="40" t="s">
        <v>127</v>
      </c>
      <c r="O51" s="40"/>
    </row>
    <row r="52" spans="1:15" ht="14.25" customHeight="1" x14ac:dyDescent="0.2">
      <c r="A52" s="38">
        <v>1967</v>
      </c>
      <c r="B52" s="39">
        <v>42305</v>
      </c>
      <c r="C52" s="40" t="s">
        <v>123</v>
      </c>
      <c r="D52" s="41">
        <v>20</v>
      </c>
      <c r="E52" s="41">
        <v>6</v>
      </c>
      <c r="F52" s="41" t="s">
        <v>6</v>
      </c>
      <c r="G52" s="41">
        <v>1</v>
      </c>
      <c r="H52" s="41"/>
      <c r="I52" s="41"/>
      <c r="J52" s="41"/>
      <c r="K52" s="42" t="s">
        <v>16</v>
      </c>
      <c r="L52" s="43" t="s">
        <v>42</v>
      </c>
      <c r="M52" s="44"/>
      <c r="N52" s="40" t="s">
        <v>127</v>
      </c>
      <c r="O52" s="40"/>
    </row>
    <row r="53" spans="1:15" ht="14.25" customHeight="1" x14ac:dyDescent="0.2">
      <c r="A53" s="38">
        <v>1967</v>
      </c>
      <c r="B53" s="39">
        <v>42311</v>
      </c>
      <c r="C53" s="40" t="s">
        <v>109</v>
      </c>
      <c r="D53" s="41">
        <v>0</v>
      </c>
      <c r="E53" s="41">
        <v>31</v>
      </c>
      <c r="F53" s="41" t="s">
        <v>7</v>
      </c>
      <c r="G53" s="41"/>
      <c r="H53" s="41">
        <v>1</v>
      </c>
      <c r="I53" s="41"/>
      <c r="J53" s="41"/>
      <c r="K53" s="42" t="s">
        <v>17</v>
      </c>
      <c r="L53" s="43" t="s">
        <v>133</v>
      </c>
      <c r="M53" s="44"/>
      <c r="N53" s="40" t="s">
        <v>127</v>
      </c>
      <c r="O53" s="40"/>
    </row>
    <row r="54" spans="1:15" ht="14.25" customHeight="1" x14ac:dyDescent="0.2">
      <c r="A54" s="10">
        <v>1968</v>
      </c>
      <c r="B54" s="11">
        <v>42253</v>
      </c>
      <c r="C54" s="12" t="s">
        <v>104</v>
      </c>
      <c r="D54" s="10">
        <v>7</v>
      </c>
      <c r="E54" s="10">
        <v>48</v>
      </c>
      <c r="F54" s="10" t="s">
        <v>7</v>
      </c>
      <c r="H54" s="10">
        <v>1</v>
      </c>
      <c r="K54" s="13" t="s">
        <v>16</v>
      </c>
      <c r="L54" s="14" t="s">
        <v>104</v>
      </c>
      <c r="N54" s="12" t="s">
        <v>131</v>
      </c>
    </row>
    <row r="55" spans="1:15" ht="14.25" customHeight="1" x14ac:dyDescent="0.2">
      <c r="A55" s="10">
        <v>1968</v>
      </c>
      <c r="B55" s="11">
        <v>42260</v>
      </c>
      <c r="C55" s="12" t="s">
        <v>120</v>
      </c>
      <c r="D55" s="10">
        <v>7</v>
      </c>
      <c r="E55" s="10">
        <v>20</v>
      </c>
      <c r="F55" s="10" t="s">
        <v>7</v>
      </c>
      <c r="H55" s="10">
        <v>1</v>
      </c>
      <c r="K55" s="13" t="s">
        <v>16</v>
      </c>
      <c r="L55" s="14" t="s">
        <v>121</v>
      </c>
      <c r="M55" s="15" t="s">
        <v>122</v>
      </c>
      <c r="N55" s="12" t="s">
        <v>131</v>
      </c>
    </row>
    <row r="56" spans="1:15" ht="14.25" customHeight="1" x14ac:dyDescent="0.2">
      <c r="A56" s="10">
        <v>1968</v>
      </c>
      <c r="B56" s="11">
        <v>42268</v>
      </c>
      <c r="C56" s="12" t="s">
        <v>102</v>
      </c>
      <c r="D56" s="10">
        <v>0</v>
      </c>
      <c r="E56" s="10">
        <v>13</v>
      </c>
      <c r="F56" s="10" t="s">
        <v>7</v>
      </c>
      <c r="H56" s="10">
        <v>1</v>
      </c>
      <c r="K56" s="13" t="s">
        <v>17</v>
      </c>
      <c r="L56" s="14" t="s">
        <v>133</v>
      </c>
      <c r="N56" s="12" t="s">
        <v>131</v>
      </c>
      <c r="O56" s="12" t="s">
        <v>99</v>
      </c>
    </row>
    <row r="57" spans="1:15" ht="14.25" customHeight="1" x14ac:dyDescent="0.2">
      <c r="A57" s="10">
        <v>1968</v>
      </c>
      <c r="B57" s="11">
        <v>42274</v>
      </c>
      <c r="C57" s="12" t="s">
        <v>36</v>
      </c>
      <c r="D57" s="10">
        <v>0</v>
      </c>
      <c r="E57" s="10">
        <v>28</v>
      </c>
      <c r="F57" s="10" t="s">
        <v>7</v>
      </c>
      <c r="H57" s="10">
        <v>1</v>
      </c>
      <c r="K57" s="13" t="s">
        <v>17</v>
      </c>
      <c r="L57" s="14" t="s">
        <v>133</v>
      </c>
      <c r="N57" s="12" t="s">
        <v>131</v>
      </c>
    </row>
    <row r="58" spans="1:15" ht="14.25" customHeight="1" x14ac:dyDescent="0.2">
      <c r="A58" s="10">
        <v>1968</v>
      </c>
      <c r="B58" s="11">
        <v>42281</v>
      </c>
      <c r="C58" s="12" t="s">
        <v>113</v>
      </c>
      <c r="D58" s="10">
        <v>19</v>
      </c>
      <c r="E58" s="10">
        <v>53</v>
      </c>
      <c r="F58" s="10" t="s">
        <v>7</v>
      </c>
      <c r="H58" s="10">
        <v>1</v>
      </c>
      <c r="K58" s="13" t="s">
        <v>16</v>
      </c>
      <c r="L58" s="14" t="s">
        <v>136</v>
      </c>
      <c r="M58" s="15" t="s">
        <v>128</v>
      </c>
      <c r="N58" s="12" t="s">
        <v>131</v>
      </c>
    </row>
    <row r="59" spans="1:15" ht="14.25" customHeight="1" x14ac:dyDescent="0.2">
      <c r="A59" s="10">
        <v>1968</v>
      </c>
      <c r="B59" s="11">
        <v>42288</v>
      </c>
      <c r="C59" s="12" t="s">
        <v>31</v>
      </c>
      <c r="D59" s="10">
        <v>6</v>
      </c>
      <c r="E59" s="10">
        <v>34</v>
      </c>
      <c r="F59" s="10" t="s">
        <v>7</v>
      </c>
      <c r="H59" s="10">
        <v>1</v>
      </c>
      <c r="K59" s="13" t="s">
        <v>16</v>
      </c>
      <c r="L59" s="14" t="s">
        <v>40</v>
      </c>
      <c r="N59" s="12" t="s">
        <v>131</v>
      </c>
    </row>
    <row r="60" spans="1:15" ht="14.25" customHeight="1" x14ac:dyDescent="0.2">
      <c r="A60" s="10">
        <v>1968</v>
      </c>
      <c r="B60" s="11">
        <v>42295</v>
      </c>
      <c r="C60" s="12" t="s">
        <v>110</v>
      </c>
      <c r="D60" s="10">
        <v>7</v>
      </c>
      <c r="E60" s="10">
        <v>25</v>
      </c>
      <c r="F60" s="10" t="s">
        <v>7</v>
      </c>
      <c r="H60" s="10">
        <v>1</v>
      </c>
      <c r="K60" s="13" t="s">
        <v>17</v>
      </c>
      <c r="L60" s="14" t="s">
        <v>133</v>
      </c>
      <c r="N60" s="12" t="s">
        <v>131</v>
      </c>
    </row>
    <row r="61" spans="1:15" ht="14.25" customHeight="1" x14ac:dyDescent="0.2">
      <c r="A61" s="10">
        <v>1968</v>
      </c>
      <c r="B61" s="11">
        <v>42302</v>
      </c>
      <c r="C61" s="12" t="s">
        <v>32</v>
      </c>
      <c r="D61" s="10">
        <v>26</v>
      </c>
      <c r="E61" s="10">
        <v>6</v>
      </c>
      <c r="F61" s="10" t="s">
        <v>6</v>
      </c>
      <c r="G61" s="10">
        <v>1</v>
      </c>
      <c r="K61" s="13" t="s">
        <v>17</v>
      </c>
      <c r="L61" s="14" t="s">
        <v>133</v>
      </c>
      <c r="N61" s="12" t="s">
        <v>131</v>
      </c>
    </row>
    <row r="62" spans="1:15" ht="14.25" customHeight="1" x14ac:dyDescent="0.2">
      <c r="A62" s="10">
        <v>1968</v>
      </c>
      <c r="B62" s="11">
        <v>42309</v>
      </c>
      <c r="C62" s="12" t="s">
        <v>123</v>
      </c>
      <c r="D62" s="10">
        <v>19</v>
      </c>
      <c r="E62" s="10">
        <v>0</v>
      </c>
      <c r="F62" s="10" t="s">
        <v>6</v>
      </c>
      <c r="G62" s="10">
        <v>1</v>
      </c>
      <c r="K62" s="13" t="s">
        <v>17</v>
      </c>
      <c r="L62" s="14" t="s">
        <v>133</v>
      </c>
      <c r="N62" s="12" t="s">
        <v>131</v>
      </c>
    </row>
    <row r="63" spans="1:15" ht="14.25" customHeight="1" x14ac:dyDescent="0.2">
      <c r="A63" s="10">
        <v>1968</v>
      </c>
      <c r="B63" s="11">
        <v>42316</v>
      </c>
      <c r="C63" s="12" t="s">
        <v>109</v>
      </c>
      <c r="D63" s="10">
        <v>13</v>
      </c>
      <c r="E63" s="10">
        <v>39</v>
      </c>
      <c r="F63" s="10" t="s">
        <v>7</v>
      </c>
      <c r="H63" s="10">
        <v>1</v>
      </c>
      <c r="K63" s="13" t="s">
        <v>16</v>
      </c>
      <c r="L63" s="14" t="s">
        <v>109</v>
      </c>
      <c r="N63" s="12" t="s">
        <v>131</v>
      </c>
    </row>
    <row r="64" spans="1:15" ht="14.25" customHeight="1" x14ac:dyDescent="0.2">
      <c r="A64" s="38">
        <v>1969</v>
      </c>
      <c r="B64" s="39">
        <v>42252</v>
      </c>
      <c r="C64" s="40" t="s">
        <v>104</v>
      </c>
      <c r="D64" s="41">
        <v>0</v>
      </c>
      <c r="E64" s="41">
        <v>50</v>
      </c>
      <c r="F64" s="41" t="s">
        <v>7</v>
      </c>
      <c r="G64" s="41"/>
      <c r="H64" s="41">
        <v>1</v>
      </c>
      <c r="I64" s="41"/>
      <c r="J64" s="41"/>
      <c r="K64" s="42" t="s">
        <v>17</v>
      </c>
      <c r="L64" s="43" t="s">
        <v>133</v>
      </c>
      <c r="M64" s="44"/>
      <c r="N64" s="40" t="s">
        <v>132</v>
      </c>
      <c r="O64" s="40"/>
    </row>
    <row r="65" spans="1:15" ht="14.25" customHeight="1" x14ac:dyDescent="0.2">
      <c r="A65" s="38">
        <v>1969</v>
      </c>
      <c r="B65" s="39">
        <v>42259</v>
      </c>
      <c r="C65" s="40" t="s">
        <v>103</v>
      </c>
      <c r="D65" s="41">
        <v>0</v>
      </c>
      <c r="E65" s="41">
        <v>52</v>
      </c>
      <c r="F65" s="41" t="s">
        <v>7</v>
      </c>
      <c r="G65" s="41"/>
      <c r="H65" s="41">
        <v>1</v>
      </c>
      <c r="I65" s="41"/>
      <c r="J65" s="41"/>
      <c r="K65" s="42" t="s">
        <v>17</v>
      </c>
      <c r="L65" s="43" t="s">
        <v>133</v>
      </c>
      <c r="M65" s="44"/>
      <c r="N65" s="40" t="s">
        <v>132</v>
      </c>
      <c r="O65" s="40"/>
    </row>
    <row r="66" spans="1:15" ht="14.25" customHeight="1" x14ac:dyDescent="0.2">
      <c r="A66" s="38">
        <v>1969</v>
      </c>
      <c r="B66" s="39">
        <v>42266</v>
      </c>
      <c r="C66" s="40" t="s">
        <v>102</v>
      </c>
      <c r="D66" s="41">
        <v>18</v>
      </c>
      <c r="E66" s="41">
        <v>52</v>
      </c>
      <c r="F66" s="41" t="s">
        <v>7</v>
      </c>
      <c r="G66" s="41"/>
      <c r="H66" s="41">
        <v>1</v>
      </c>
      <c r="I66" s="41"/>
      <c r="J66" s="41"/>
      <c r="K66" s="42" t="s">
        <v>16</v>
      </c>
      <c r="L66" s="43" t="s">
        <v>102</v>
      </c>
      <c r="M66" s="44"/>
      <c r="N66" s="40" t="s">
        <v>132</v>
      </c>
      <c r="O66" s="40"/>
    </row>
    <row r="67" spans="1:15" ht="14.25" customHeight="1" x14ac:dyDescent="0.2">
      <c r="A67" s="38">
        <v>1969</v>
      </c>
      <c r="B67" s="39">
        <v>42273</v>
      </c>
      <c r="C67" s="40" t="s">
        <v>36</v>
      </c>
      <c r="D67" s="41">
        <v>0</v>
      </c>
      <c r="E67" s="41">
        <v>20</v>
      </c>
      <c r="F67" s="41" t="s">
        <v>7</v>
      </c>
      <c r="G67" s="41"/>
      <c r="H67" s="41">
        <v>1</v>
      </c>
      <c r="I67" s="41"/>
      <c r="J67" s="41"/>
      <c r="K67" s="42" t="s">
        <v>16</v>
      </c>
      <c r="L67" s="43" t="s">
        <v>51</v>
      </c>
      <c r="M67" s="44"/>
      <c r="N67" s="40" t="s">
        <v>132</v>
      </c>
      <c r="O67" s="40"/>
    </row>
    <row r="68" spans="1:15" ht="14.25" customHeight="1" x14ac:dyDescent="0.2">
      <c r="A68" s="38">
        <v>1969</v>
      </c>
      <c r="B68" s="39">
        <v>42280</v>
      </c>
      <c r="C68" s="40" t="s">
        <v>113</v>
      </c>
      <c r="D68" s="41">
        <v>8</v>
      </c>
      <c r="E68" s="41">
        <v>52</v>
      </c>
      <c r="F68" s="41" t="s">
        <v>7</v>
      </c>
      <c r="G68" s="41"/>
      <c r="H68" s="41">
        <v>1</v>
      </c>
      <c r="I68" s="41"/>
      <c r="J68" s="41"/>
      <c r="K68" s="42" t="s">
        <v>17</v>
      </c>
      <c r="L68" s="43" t="s">
        <v>133</v>
      </c>
      <c r="M68" s="44"/>
      <c r="N68" s="40" t="s">
        <v>132</v>
      </c>
      <c r="O68" s="40"/>
    </row>
    <row r="69" spans="1:15" ht="14.25" customHeight="1" x14ac:dyDescent="0.2">
      <c r="A69" s="38">
        <v>1969</v>
      </c>
      <c r="B69" s="39">
        <v>42287</v>
      </c>
      <c r="C69" s="40" t="s">
        <v>74</v>
      </c>
      <c r="D69" s="41">
        <v>0</v>
      </c>
      <c r="E69" s="41">
        <v>40</v>
      </c>
      <c r="F69" s="41" t="s">
        <v>7</v>
      </c>
      <c r="G69" s="41"/>
      <c r="H69" s="41">
        <v>1</v>
      </c>
      <c r="I69" s="41"/>
      <c r="J69" s="41"/>
      <c r="K69" s="42" t="s">
        <v>16</v>
      </c>
      <c r="L69" s="43" t="s">
        <v>74</v>
      </c>
      <c r="M69" s="44"/>
      <c r="N69" s="40" t="s">
        <v>132</v>
      </c>
      <c r="O69" s="40"/>
    </row>
    <row r="70" spans="1:15" ht="14.25" customHeight="1" x14ac:dyDescent="0.2">
      <c r="A70" s="38">
        <v>1969</v>
      </c>
      <c r="B70" s="39">
        <v>42294</v>
      </c>
      <c r="C70" s="40" t="s">
        <v>31</v>
      </c>
      <c r="D70" s="41">
        <v>0</v>
      </c>
      <c r="E70" s="41">
        <v>38</v>
      </c>
      <c r="F70" s="41" t="s">
        <v>7</v>
      </c>
      <c r="G70" s="41"/>
      <c r="H70" s="41">
        <v>1</v>
      </c>
      <c r="I70" s="41"/>
      <c r="J70" s="41"/>
      <c r="K70" s="42" t="s">
        <v>17</v>
      </c>
      <c r="L70" s="43" t="s">
        <v>133</v>
      </c>
      <c r="M70" s="44"/>
      <c r="N70" s="40" t="s">
        <v>132</v>
      </c>
      <c r="O70" s="40"/>
    </row>
    <row r="71" spans="1:15" ht="14.25" customHeight="1" x14ac:dyDescent="0.2">
      <c r="A71" s="38">
        <v>1969</v>
      </c>
      <c r="B71" s="39">
        <v>42301</v>
      </c>
      <c r="C71" s="40" t="s">
        <v>32</v>
      </c>
      <c r="D71" s="41">
        <v>16</v>
      </c>
      <c r="E71" s="41">
        <v>22</v>
      </c>
      <c r="F71" s="41" t="s">
        <v>7</v>
      </c>
      <c r="G71" s="41"/>
      <c r="H71" s="41">
        <v>1</v>
      </c>
      <c r="I71" s="41"/>
      <c r="J71" s="41"/>
      <c r="K71" s="42" t="s">
        <v>16</v>
      </c>
      <c r="L71" s="43" t="s">
        <v>39</v>
      </c>
      <c r="M71" s="44"/>
      <c r="N71" s="40" t="s">
        <v>132</v>
      </c>
      <c r="O71" s="40"/>
    </row>
    <row r="72" spans="1:15" ht="14.25" customHeight="1" x14ac:dyDescent="0.2">
      <c r="A72" s="38">
        <v>1969</v>
      </c>
      <c r="B72" s="39">
        <v>42308</v>
      </c>
      <c r="C72" s="40" t="s">
        <v>123</v>
      </c>
      <c r="D72" s="41">
        <v>8</v>
      </c>
      <c r="E72" s="41">
        <v>14</v>
      </c>
      <c r="F72" s="41" t="s">
        <v>7</v>
      </c>
      <c r="G72" s="41"/>
      <c r="H72" s="41">
        <v>1</v>
      </c>
      <c r="I72" s="41"/>
      <c r="J72" s="41"/>
      <c r="K72" s="42" t="s">
        <v>16</v>
      </c>
      <c r="L72" s="43" t="s">
        <v>42</v>
      </c>
      <c r="M72" s="44"/>
      <c r="N72" s="40" t="s">
        <v>132</v>
      </c>
      <c r="O72" s="40"/>
    </row>
    <row r="73" spans="1:15" ht="14.25" customHeight="1" x14ac:dyDescent="0.2">
      <c r="A73" s="38">
        <v>1969</v>
      </c>
      <c r="B73" s="39">
        <v>42315</v>
      </c>
      <c r="C73" s="40" t="s">
        <v>109</v>
      </c>
      <c r="D73" s="41">
        <v>32</v>
      </c>
      <c r="E73" s="41">
        <v>46</v>
      </c>
      <c r="F73" s="41" t="s">
        <v>7</v>
      </c>
      <c r="G73" s="41"/>
      <c r="H73" s="41">
        <v>1</v>
      </c>
      <c r="I73" s="41"/>
      <c r="J73" s="41"/>
      <c r="K73" s="42" t="s">
        <v>17</v>
      </c>
      <c r="L73" s="43" t="s">
        <v>133</v>
      </c>
      <c r="M73" s="44"/>
      <c r="N73" s="40" t="s">
        <v>132</v>
      </c>
      <c r="O73" s="40"/>
    </row>
    <row r="74" spans="1:15" ht="14.25" customHeight="1" x14ac:dyDescent="0.2">
      <c r="A74" s="10">
        <v>1970</v>
      </c>
      <c r="B74" s="11">
        <v>42251</v>
      </c>
      <c r="C74" s="12" t="s">
        <v>104</v>
      </c>
      <c r="D74" s="10">
        <v>6</v>
      </c>
      <c r="E74" s="10">
        <v>50</v>
      </c>
      <c r="F74" s="10" t="s">
        <v>7</v>
      </c>
      <c r="H74" s="10">
        <v>1</v>
      </c>
      <c r="K74" s="13" t="s">
        <v>16</v>
      </c>
      <c r="L74" s="14" t="s">
        <v>104</v>
      </c>
      <c r="N74" s="12" t="s">
        <v>132</v>
      </c>
    </row>
    <row r="75" spans="1:15" ht="14.25" customHeight="1" x14ac:dyDescent="0.2">
      <c r="A75" s="10">
        <v>1970</v>
      </c>
      <c r="B75" s="11">
        <v>42258</v>
      </c>
      <c r="C75" s="12" t="s">
        <v>36</v>
      </c>
      <c r="D75" s="10">
        <v>12</v>
      </c>
      <c r="E75" s="10">
        <v>6</v>
      </c>
      <c r="F75" s="10" t="s">
        <v>6</v>
      </c>
      <c r="G75" s="10">
        <v>1</v>
      </c>
      <c r="K75" s="13" t="s">
        <v>17</v>
      </c>
      <c r="L75" s="14" t="s">
        <v>133</v>
      </c>
      <c r="N75" s="12" t="s">
        <v>132</v>
      </c>
    </row>
    <row r="76" spans="1:15" ht="14.25" customHeight="1" x14ac:dyDescent="0.2">
      <c r="A76" s="10">
        <v>1970</v>
      </c>
      <c r="B76" s="11">
        <v>42265</v>
      </c>
      <c r="C76" s="12" t="s">
        <v>68</v>
      </c>
      <c r="D76" s="10">
        <v>0</v>
      </c>
      <c r="E76" s="10">
        <v>59</v>
      </c>
      <c r="F76" s="10" t="s">
        <v>7</v>
      </c>
      <c r="H76" s="10">
        <v>1</v>
      </c>
      <c r="K76" s="13" t="s">
        <v>17</v>
      </c>
      <c r="L76" s="14" t="s">
        <v>133</v>
      </c>
      <c r="N76" s="12" t="s">
        <v>132</v>
      </c>
    </row>
    <row r="77" spans="1:15" ht="14.25" customHeight="1" x14ac:dyDescent="0.2">
      <c r="A77" s="10">
        <v>1970</v>
      </c>
      <c r="B77" s="11">
        <v>42272</v>
      </c>
      <c r="C77" s="12" t="s">
        <v>117</v>
      </c>
      <c r="D77" s="10">
        <v>0</v>
      </c>
      <c r="E77" s="10">
        <v>44</v>
      </c>
      <c r="F77" s="10" t="s">
        <v>7</v>
      </c>
      <c r="H77" s="10">
        <v>1</v>
      </c>
      <c r="K77" s="13" t="s">
        <v>16</v>
      </c>
      <c r="L77" s="14" t="s">
        <v>117</v>
      </c>
      <c r="N77" s="12" t="s">
        <v>132</v>
      </c>
    </row>
    <row r="78" spans="1:15" ht="14.25" customHeight="1" x14ac:dyDescent="0.2">
      <c r="A78" s="10">
        <v>1970</v>
      </c>
      <c r="B78" s="11">
        <v>42279</v>
      </c>
      <c r="C78" s="12" t="s">
        <v>30</v>
      </c>
      <c r="D78" s="10">
        <v>12</v>
      </c>
      <c r="E78" s="10">
        <v>8</v>
      </c>
      <c r="F78" s="10" t="s">
        <v>6</v>
      </c>
      <c r="G78" s="10">
        <v>1</v>
      </c>
      <c r="K78" s="13" t="s">
        <v>16</v>
      </c>
      <c r="L78" s="14" t="s">
        <v>30</v>
      </c>
      <c r="N78" s="12" t="s">
        <v>132</v>
      </c>
    </row>
    <row r="79" spans="1:15" ht="14.25" customHeight="1" x14ac:dyDescent="0.2">
      <c r="A79" s="10">
        <v>1970</v>
      </c>
      <c r="B79" s="11">
        <v>42286</v>
      </c>
      <c r="C79" s="12" t="s">
        <v>118</v>
      </c>
      <c r="D79" s="10">
        <v>12</v>
      </c>
      <c r="E79" s="10">
        <v>46</v>
      </c>
      <c r="F79" s="10" t="s">
        <v>7</v>
      </c>
      <c r="H79" s="10">
        <v>1</v>
      </c>
      <c r="K79" s="13" t="s">
        <v>16</v>
      </c>
      <c r="L79" s="14" t="s">
        <v>125</v>
      </c>
      <c r="N79" s="12" t="s">
        <v>132</v>
      </c>
    </row>
    <row r="80" spans="1:15" ht="14.25" customHeight="1" x14ac:dyDescent="0.2">
      <c r="A80" s="10">
        <v>1970</v>
      </c>
      <c r="B80" s="11">
        <v>42293</v>
      </c>
      <c r="C80" s="12" t="s">
        <v>32</v>
      </c>
      <c r="D80" s="10">
        <v>0</v>
      </c>
      <c r="E80" s="10">
        <v>20</v>
      </c>
      <c r="F80" s="10" t="s">
        <v>7</v>
      </c>
      <c r="H80" s="10">
        <v>1</v>
      </c>
      <c r="K80" s="13" t="s">
        <v>16</v>
      </c>
      <c r="L80" s="14" t="s">
        <v>39</v>
      </c>
      <c r="N80" s="12" t="s">
        <v>132</v>
      </c>
    </row>
    <row r="81" spans="1:15" ht="14.25" customHeight="1" x14ac:dyDescent="0.2">
      <c r="A81" s="10">
        <v>1970</v>
      </c>
      <c r="B81" s="11">
        <v>42300</v>
      </c>
      <c r="C81" s="12" t="s">
        <v>88</v>
      </c>
      <c r="D81" s="10">
        <v>6</v>
      </c>
      <c r="E81" s="10">
        <v>62</v>
      </c>
      <c r="F81" s="10" t="s">
        <v>7</v>
      </c>
      <c r="H81" s="10">
        <v>1</v>
      </c>
      <c r="K81" s="13" t="s">
        <v>17</v>
      </c>
      <c r="L81" s="14" t="s">
        <v>133</v>
      </c>
      <c r="N81" s="12" t="s">
        <v>132</v>
      </c>
    </row>
    <row r="82" spans="1:15" ht="14.25" customHeight="1" x14ac:dyDescent="0.2">
      <c r="A82" s="10">
        <v>1970</v>
      </c>
      <c r="B82" s="11">
        <v>42310</v>
      </c>
      <c r="C82" s="12" t="s">
        <v>109</v>
      </c>
      <c r="D82" s="10">
        <v>36</v>
      </c>
      <c r="E82" s="10">
        <v>16</v>
      </c>
      <c r="F82" s="10" t="s">
        <v>6</v>
      </c>
      <c r="G82" s="10">
        <v>1</v>
      </c>
      <c r="K82" s="13" t="s">
        <v>17</v>
      </c>
      <c r="L82" s="14" t="s">
        <v>133</v>
      </c>
      <c r="N82" s="12" t="s">
        <v>132</v>
      </c>
      <c r="O82" s="12" t="s">
        <v>99</v>
      </c>
    </row>
    <row r="83" spans="1:15" ht="14.25" customHeight="1" x14ac:dyDescent="0.2">
      <c r="A83" s="10">
        <v>1970</v>
      </c>
      <c r="B83" s="11">
        <v>42314</v>
      </c>
      <c r="C83" s="12" t="s">
        <v>102</v>
      </c>
      <c r="D83" s="10">
        <v>8</v>
      </c>
      <c r="E83" s="10">
        <v>18</v>
      </c>
      <c r="F83" s="10" t="s">
        <v>7</v>
      </c>
      <c r="H83" s="10">
        <v>1</v>
      </c>
      <c r="K83" s="13" t="s">
        <v>16</v>
      </c>
      <c r="L83" s="14" t="s">
        <v>102</v>
      </c>
      <c r="N83" s="12" t="s">
        <v>132</v>
      </c>
    </row>
    <row r="84" spans="1:15" ht="14.25" customHeight="1" x14ac:dyDescent="0.2">
      <c r="A84" s="38">
        <v>1971</v>
      </c>
      <c r="B84" s="39">
        <v>42250</v>
      </c>
      <c r="C84" s="40" t="s">
        <v>104</v>
      </c>
      <c r="D84" s="41">
        <v>0</v>
      </c>
      <c r="E84" s="41">
        <v>56</v>
      </c>
      <c r="F84" s="41" t="s">
        <v>7</v>
      </c>
      <c r="G84" s="41"/>
      <c r="H84" s="41">
        <v>1</v>
      </c>
      <c r="I84" s="41"/>
      <c r="J84" s="41"/>
      <c r="K84" s="42" t="s">
        <v>17</v>
      </c>
      <c r="L84" s="43" t="s">
        <v>133</v>
      </c>
      <c r="M84" s="44"/>
      <c r="N84" s="40" t="s">
        <v>132</v>
      </c>
      <c r="O84" s="40"/>
    </row>
    <row r="85" spans="1:15" ht="14.25" customHeight="1" x14ac:dyDescent="0.2">
      <c r="A85" s="38">
        <v>1971</v>
      </c>
      <c r="B85" s="39">
        <v>42257</v>
      </c>
      <c r="C85" s="40" t="s">
        <v>36</v>
      </c>
      <c r="D85" s="41">
        <v>6</v>
      </c>
      <c r="E85" s="41">
        <v>26</v>
      </c>
      <c r="F85" s="41" t="s">
        <v>7</v>
      </c>
      <c r="G85" s="41"/>
      <c r="H85" s="41">
        <v>1</v>
      </c>
      <c r="I85" s="41"/>
      <c r="J85" s="41"/>
      <c r="K85" s="42" t="s">
        <v>16</v>
      </c>
      <c r="L85" s="43" t="s">
        <v>51</v>
      </c>
      <c r="M85" s="44"/>
      <c r="N85" s="40" t="s">
        <v>132</v>
      </c>
      <c r="O85" s="40"/>
    </row>
    <row r="86" spans="1:15" ht="14.25" customHeight="1" x14ac:dyDescent="0.2">
      <c r="A86" s="38">
        <v>1971</v>
      </c>
      <c r="B86" s="39">
        <v>42264</v>
      </c>
      <c r="C86" s="40" t="s">
        <v>68</v>
      </c>
      <c r="D86" s="41">
        <v>0</v>
      </c>
      <c r="E86" s="41">
        <v>48</v>
      </c>
      <c r="F86" s="41" t="s">
        <v>7</v>
      </c>
      <c r="G86" s="41"/>
      <c r="H86" s="41">
        <v>1</v>
      </c>
      <c r="I86" s="41"/>
      <c r="J86" s="41"/>
      <c r="K86" s="42" t="s">
        <v>16</v>
      </c>
      <c r="L86" s="43" t="s">
        <v>68</v>
      </c>
      <c r="M86" s="44" t="s">
        <v>119</v>
      </c>
      <c r="N86" s="40" t="s">
        <v>132</v>
      </c>
      <c r="O86" s="40"/>
    </row>
    <row r="87" spans="1:15" ht="14.25" customHeight="1" x14ac:dyDescent="0.2">
      <c r="A87" s="38">
        <v>1971</v>
      </c>
      <c r="B87" s="39">
        <v>42271</v>
      </c>
      <c r="C87" s="40" t="s">
        <v>117</v>
      </c>
      <c r="D87" s="41">
        <v>0</v>
      </c>
      <c r="E87" s="41">
        <v>0</v>
      </c>
      <c r="F87" s="41" t="s">
        <v>8</v>
      </c>
      <c r="G87" s="41"/>
      <c r="H87" s="41"/>
      <c r="I87" s="41">
        <v>1</v>
      </c>
      <c r="J87" s="41"/>
      <c r="K87" s="42" t="s">
        <v>17</v>
      </c>
      <c r="L87" s="43" t="s">
        <v>133</v>
      </c>
      <c r="M87" s="44"/>
      <c r="N87" s="40" t="s">
        <v>132</v>
      </c>
      <c r="O87" s="40"/>
    </row>
    <row r="88" spans="1:15" ht="14.25" customHeight="1" x14ac:dyDescent="0.2">
      <c r="A88" s="38">
        <v>1971</v>
      </c>
      <c r="B88" s="39">
        <v>42281</v>
      </c>
      <c r="C88" s="40" t="s">
        <v>30</v>
      </c>
      <c r="D88" s="41">
        <v>8</v>
      </c>
      <c r="E88" s="41">
        <v>22</v>
      </c>
      <c r="F88" s="41" t="s">
        <v>7</v>
      </c>
      <c r="G88" s="41"/>
      <c r="H88" s="41">
        <v>1</v>
      </c>
      <c r="I88" s="41"/>
      <c r="J88" s="41"/>
      <c r="K88" s="42" t="s">
        <v>16</v>
      </c>
      <c r="L88" s="43" t="s">
        <v>30</v>
      </c>
      <c r="M88" s="44"/>
      <c r="N88" s="40" t="s">
        <v>132</v>
      </c>
      <c r="O88" s="40" t="s">
        <v>99</v>
      </c>
    </row>
    <row r="89" spans="1:15" ht="14.25" customHeight="1" x14ac:dyDescent="0.2">
      <c r="A89" s="38">
        <v>1971</v>
      </c>
      <c r="B89" s="39">
        <v>42285</v>
      </c>
      <c r="C89" s="40" t="s">
        <v>118</v>
      </c>
      <c r="D89" s="41">
        <v>12</v>
      </c>
      <c r="E89" s="41">
        <v>75</v>
      </c>
      <c r="F89" s="41" t="s">
        <v>7</v>
      </c>
      <c r="G89" s="41"/>
      <c r="H89" s="41">
        <v>1</v>
      </c>
      <c r="I89" s="41"/>
      <c r="J89" s="41"/>
      <c r="K89" s="42" t="s">
        <v>17</v>
      </c>
      <c r="L89" s="43" t="s">
        <v>133</v>
      </c>
      <c r="M89" s="44"/>
      <c r="N89" s="40" t="s">
        <v>132</v>
      </c>
      <c r="O89" s="40"/>
    </row>
    <row r="90" spans="1:15" ht="14.25" customHeight="1" x14ac:dyDescent="0.2">
      <c r="A90" s="38">
        <v>1971</v>
      </c>
      <c r="B90" s="39">
        <v>42292</v>
      </c>
      <c r="C90" s="40" t="s">
        <v>32</v>
      </c>
      <c r="D90" s="41">
        <v>6</v>
      </c>
      <c r="E90" s="41">
        <v>18</v>
      </c>
      <c r="F90" s="41" t="s">
        <v>7</v>
      </c>
      <c r="G90" s="41"/>
      <c r="H90" s="41">
        <v>1</v>
      </c>
      <c r="I90" s="41"/>
      <c r="J90" s="41"/>
      <c r="K90" s="42" t="s">
        <v>17</v>
      </c>
      <c r="L90" s="43" t="s">
        <v>133</v>
      </c>
      <c r="M90" s="44"/>
      <c r="N90" s="40" t="s">
        <v>132</v>
      </c>
      <c r="O90" s="40"/>
    </row>
    <row r="91" spans="1:15" ht="14.25" customHeight="1" x14ac:dyDescent="0.2">
      <c r="A91" s="38">
        <v>1971</v>
      </c>
      <c r="B91" s="39">
        <v>42299</v>
      </c>
      <c r="C91" s="40" t="s">
        <v>88</v>
      </c>
      <c r="D91" s="41">
        <v>0</v>
      </c>
      <c r="E91" s="41">
        <v>40</v>
      </c>
      <c r="F91" s="41" t="s">
        <v>7</v>
      </c>
      <c r="G91" s="41"/>
      <c r="H91" s="41">
        <v>1</v>
      </c>
      <c r="I91" s="41"/>
      <c r="J91" s="41"/>
      <c r="K91" s="42" t="s">
        <v>16</v>
      </c>
      <c r="L91" s="43" t="s">
        <v>88</v>
      </c>
      <c r="M91" s="44"/>
      <c r="N91" s="40" t="s">
        <v>132</v>
      </c>
      <c r="O91" s="40"/>
    </row>
    <row r="92" spans="1:15" ht="14.25" customHeight="1" x14ac:dyDescent="0.2">
      <c r="A92" s="38">
        <v>1971</v>
      </c>
      <c r="B92" s="39">
        <v>42306</v>
      </c>
      <c r="C92" s="40" t="s">
        <v>109</v>
      </c>
      <c r="D92" s="41">
        <v>14</v>
      </c>
      <c r="E92" s="41">
        <v>48</v>
      </c>
      <c r="F92" s="41" t="s">
        <v>7</v>
      </c>
      <c r="G92" s="41"/>
      <c r="H92" s="41">
        <v>1</v>
      </c>
      <c r="I92" s="41"/>
      <c r="J92" s="41"/>
      <c r="K92" s="42" t="s">
        <v>16</v>
      </c>
      <c r="L92" s="43" t="s">
        <v>109</v>
      </c>
      <c r="M92" s="44"/>
      <c r="N92" s="40" t="s">
        <v>132</v>
      </c>
      <c r="O92" s="40"/>
    </row>
    <row r="93" spans="1:15" ht="14.25" customHeight="1" x14ac:dyDescent="0.2">
      <c r="A93" s="38">
        <v>1971</v>
      </c>
      <c r="B93" s="39">
        <v>42313</v>
      </c>
      <c r="C93" s="40" t="s">
        <v>102</v>
      </c>
      <c r="D93" s="41">
        <v>24</v>
      </c>
      <c r="E93" s="41">
        <v>6</v>
      </c>
      <c r="F93" s="41" t="s">
        <v>6</v>
      </c>
      <c r="G93" s="41">
        <v>1</v>
      </c>
      <c r="H93" s="41"/>
      <c r="I93" s="41"/>
      <c r="J93" s="41"/>
      <c r="K93" s="42" t="s">
        <v>17</v>
      </c>
      <c r="L93" s="43" t="s">
        <v>133</v>
      </c>
      <c r="M93" s="44"/>
      <c r="N93" s="40" t="s">
        <v>132</v>
      </c>
      <c r="O93" s="40"/>
    </row>
    <row r="94" spans="1:15" ht="14.25" customHeight="1" x14ac:dyDescent="0.2">
      <c r="A94" s="10">
        <v>1972</v>
      </c>
      <c r="B94" s="11">
        <v>42255</v>
      </c>
      <c r="C94" s="12" t="s">
        <v>104</v>
      </c>
      <c r="D94" s="10">
        <v>0</v>
      </c>
      <c r="E94" s="10">
        <v>38</v>
      </c>
      <c r="F94" s="10" t="s">
        <v>7</v>
      </c>
      <c r="H94" s="10">
        <v>1</v>
      </c>
      <c r="K94" s="13" t="s">
        <v>16</v>
      </c>
      <c r="L94" s="14" t="s">
        <v>104</v>
      </c>
      <c r="N94" s="12" t="s">
        <v>135</v>
      </c>
    </row>
    <row r="95" spans="1:15" ht="14.25" customHeight="1" x14ac:dyDescent="0.2">
      <c r="A95" s="10">
        <v>1972</v>
      </c>
      <c r="B95" s="11">
        <v>42262</v>
      </c>
      <c r="C95" s="12" t="s">
        <v>36</v>
      </c>
      <c r="D95" s="10">
        <v>14</v>
      </c>
      <c r="E95" s="10">
        <v>15</v>
      </c>
      <c r="F95" s="10" t="s">
        <v>7</v>
      </c>
      <c r="H95" s="10">
        <v>1</v>
      </c>
      <c r="K95" s="13" t="s">
        <v>17</v>
      </c>
      <c r="L95" s="14" t="s">
        <v>133</v>
      </c>
      <c r="N95" s="12" t="s">
        <v>135</v>
      </c>
    </row>
    <row r="96" spans="1:15" ht="14.25" customHeight="1" x14ac:dyDescent="0.2">
      <c r="A96" s="10">
        <v>1972</v>
      </c>
      <c r="B96" s="11">
        <v>42269</v>
      </c>
      <c r="C96" s="12" t="s">
        <v>68</v>
      </c>
      <c r="D96" s="10">
        <v>0</v>
      </c>
      <c r="E96" s="10">
        <v>31</v>
      </c>
      <c r="F96" s="10" t="s">
        <v>7</v>
      </c>
      <c r="H96" s="10">
        <v>1</v>
      </c>
      <c r="K96" s="13" t="s">
        <v>17</v>
      </c>
      <c r="L96" s="14" t="s">
        <v>133</v>
      </c>
      <c r="N96" s="12" t="s">
        <v>135</v>
      </c>
    </row>
    <row r="97" spans="1:15" ht="14.25" customHeight="1" x14ac:dyDescent="0.2">
      <c r="A97" s="10">
        <v>1972</v>
      </c>
      <c r="B97" s="11">
        <v>42276</v>
      </c>
      <c r="C97" s="12" t="s">
        <v>117</v>
      </c>
      <c r="D97" s="10">
        <v>6</v>
      </c>
      <c r="E97" s="10">
        <v>42</v>
      </c>
      <c r="F97" s="10" t="s">
        <v>7</v>
      </c>
      <c r="H97" s="10">
        <v>1</v>
      </c>
      <c r="K97" s="13" t="s">
        <v>16</v>
      </c>
      <c r="L97" s="14" t="s">
        <v>117</v>
      </c>
      <c r="N97" s="12" t="s">
        <v>135</v>
      </c>
    </row>
    <row r="98" spans="1:15" ht="14.25" customHeight="1" x14ac:dyDescent="0.2">
      <c r="A98" s="10">
        <v>1972</v>
      </c>
      <c r="B98" s="11">
        <v>42286</v>
      </c>
      <c r="C98" s="12" t="s">
        <v>30</v>
      </c>
      <c r="D98" s="10">
        <v>7</v>
      </c>
      <c r="E98" s="10">
        <v>6</v>
      </c>
      <c r="F98" s="10" t="s">
        <v>6</v>
      </c>
      <c r="G98" s="10">
        <v>1</v>
      </c>
      <c r="K98" s="13" t="s">
        <v>17</v>
      </c>
      <c r="L98" s="14" t="s">
        <v>133</v>
      </c>
      <c r="N98" s="12" t="s">
        <v>135</v>
      </c>
      <c r="O98" s="12" t="s">
        <v>99</v>
      </c>
    </row>
    <row r="99" spans="1:15" ht="14.25" customHeight="1" x14ac:dyDescent="0.2">
      <c r="A99" s="10">
        <v>1972</v>
      </c>
      <c r="B99" s="11">
        <v>42290</v>
      </c>
      <c r="C99" s="12" t="s">
        <v>118</v>
      </c>
      <c r="D99" s="10">
        <v>0</v>
      </c>
      <c r="E99" s="10">
        <v>42</v>
      </c>
      <c r="F99" s="10" t="s">
        <v>7</v>
      </c>
      <c r="H99" s="10">
        <v>1</v>
      </c>
      <c r="K99" s="13" t="s">
        <v>16</v>
      </c>
      <c r="L99" s="14" t="s">
        <v>126</v>
      </c>
      <c r="N99" s="12" t="s">
        <v>135</v>
      </c>
    </row>
    <row r="100" spans="1:15" ht="14.25" customHeight="1" x14ac:dyDescent="0.2">
      <c r="A100" s="10">
        <v>1972</v>
      </c>
      <c r="B100" s="11">
        <v>42297</v>
      </c>
      <c r="C100" s="12" t="s">
        <v>32</v>
      </c>
      <c r="D100" s="10">
        <v>24</v>
      </c>
      <c r="E100" s="10">
        <v>11</v>
      </c>
      <c r="F100" s="10" t="s">
        <v>6</v>
      </c>
      <c r="G100" s="10">
        <v>1</v>
      </c>
      <c r="K100" s="13" t="s">
        <v>16</v>
      </c>
      <c r="L100" s="14" t="s">
        <v>32</v>
      </c>
      <c r="N100" s="12" t="s">
        <v>135</v>
      </c>
    </row>
    <row r="101" spans="1:15" ht="14.25" customHeight="1" x14ac:dyDescent="0.2">
      <c r="A101" s="10">
        <v>1972</v>
      </c>
      <c r="B101" s="11">
        <v>42304</v>
      </c>
      <c r="C101" s="12" t="s">
        <v>88</v>
      </c>
      <c r="D101" s="10">
        <v>6</v>
      </c>
      <c r="E101" s="10">
        <v>28</v>
      </c>
      <c r="F101" s="10" t="s">
        <v>7</v>
      </c>
      <c r="H101" s="10">
        <v>1</v>
      </c>
      <c r="K101" s="13" t="s">
        <v>17</v>
      </c>
      <c r="L101" s="14" t="s">
        <v>133</v>
      </c>
      <c r="N101" s="12" t="s">
        <v>135</v>
      </c>
    </row>
    <row r="102" spans="1:15" ht="14.25" customHeight="1" x14ac:dyDescent="0.2">
      <c r="A102" s="10">
        <v>1972</v>
      </c>
      <c r="B102" s="11">
        <v>42311</v>
      </c>
      <c r="C102" s="12" t="s">
        <v>109</v>
      </c>
      <c r="D102" s="10">
        <v>14</v>
      </c>
      <c r="E102" s="10">
        <v>16</v>
      </c>
      <c r="F102" s="10" t="s">
        <v>7</v>
      </c>
      <c r="H102" s="10">
        <v>1</v>
      </c>
      <c r="K102" s="13" t="s">
        <v>17</v>
      </c>
      <c r="L102" s="14" t="s">
        <v>133</v>
      </c>
      <c r="N102" s="12" t="s">
        <v>135</v>
      </c>
    </row>
    <row r="103" spans="1:15" ht="14.25" customHeight="1" x14ac:dyDescent="0.2">
      <c r="A103" s="10">
        <v>1972</v>
      </c>
      <c r="B103" s="11">
        <v>42318</v>
      </c>
      <c r="C103" s="12" t="s">
        <v>102</v>
      </c>
      <c r="D103" s="10">
        <v>7</v>
      </c>
      <c r="E103" s="10">
        <v>12</v>
      </c>
      <c r="F103" s="10" t="s">
        <v>7</v>
      </c>
      <c r="H103" s="10">
        <v>1</v>
      </c>
      <c r="K103" s="13" t="s">
        <v>16</v>
      </c>
      <c r="L103" s="14" t="s">
        <v>102</v>
      </c>
      <c r="N103" s="12" t="s">
        <v>135</v>
      </c>
    </row>
    <row r="104" spans="1:15" ht="14.25" customHeight="1" x14ac:dyDescent="0.2">
      <c r="A104" s="38">
        <v>1973</v>
      </c>
      <c r="B104" s="39">
        <v>42254</v>
      </c>
      <c r="C104" s="40" t="s">
        <v>104</v>
      </c>
      <c r="D104" s="41">
        <v>0</v>
      </c>
      <c r="E104" s="41">
        <v>53</v>
      </c>
      <c r="F104" s="41" t="s">
        <v>7</v>
      </c>
      <c r="G104" s="41"/>
      <c r="H104" s="41">
        <v>1</v>
      </c>
      <c r="I104" s="41"/>
      <c r="J104" s="41"/>
      <c r="K104" s="42" t="s">
        <v>17</v>
      </c>
      <c r="L104" s="43" t="s">
        <v>133</v>
      </c>
      <c r="M104" s="44"/>
      <c r="N104" s="40" t="s">
        <v>135</v>
      </c>
      <c r="O104" s="40"/>
    </row>
    <row r="105" spans="1:15" ht="14.25" customHeight="1" x14ac:dyDescent="0.2">
      <c r="A105" s="38">
        <v>1973</v>
      </c>
      <c r="B105" s="39">
        <v>42261</v>
      </c>
      <c r="C105" s="40" t="s">
        <v>36</v>
      </c>
      <c r="D105" s="41">
        <v>13</v>
      </c>
      <c r="E105" s="41">
        <v>13</v>
      </c>
      <c r="F105" s="41" t="s">
        <v>8</v>
      </c>
      <c r="G105" s="41"/>
      <c r="H105" s="41"/>
      <c r="I105" s="41">
        <v>1</v>
      </c>
      <c r="J105" s="41"/>
      <c r="K105" s="42" t="s">
        <v>16</v>
      </c>
      <c r="L105" s="43" t="s">
        <v>51</v>
      </c>
      <c r="M105" s="44"/>
      <c r="N105" s="40" t="s">
        <v>135</v>
      </c>
      <c r="O105" s="40"/>
    </row>
    <row r="106" spans="1:15" ht="14.25" customHeight="1" x14ac:dyDescent="0.2">
      <c r="A106" s="38">
        <v>1973</v>
      </c>
      <c r="B106" s="39">
        <v>42268</v>
      </c>
      <c r="C106" s="40" t="s">
        <v>68</v>
      </c>
      <c r="D106" s="41">
        <v>6</v>
      </c>
      <c r="E106" s="41">
        <v>31</v>
      </c>
      <c r="F106" s="41" t="s">
        <v>7</v>
      </c>
      <c r="G106" s="41"/>
      <c r="H106" s="41">
        <v>1</v>
      </c>
      <c r="I106" s="41"/>
      <c r="J106" s="41"/>
      <c r="K106" s="42" t="s">
        <v>16</v>
      </c>
      <c r="L106" s="43" t="s">
        <v>68</v>
      </c>
      <c r="M106" s="44" t="s">
        <v>119</v>
      </c>
      <c r="N106" s="40" t="s">
        <v>135</v>
      </c>
      <c r="O106" s="40"/>
    </row>
    <row r="107" spans="1:15" ht="14.25" customHeight="1" x14ac:dyDescent="0.2">
      <c r="A107" s="38">
        <v>1973</v>
      </c>
      <c r="B107" s="39">
        <v>42275</v>
      </c>
      <c r="C107" s="40" t="s">
        <v>117</v>
      </c>
      <c r="D107" s="41">
        <v>6</v>
      </c>
      <c r="E107" s="41">
        <v>0</v>
      </c>
      <c r="F107" s="41" t="s">
        <v>6</v>
      </c>
      <c r="G107" s="41">
        <v>1</v>
      </c>
      <c r="H107" s="41"/>
      <c r="I107" s="41"/>
      <c r="J107" s="41"/>
      <c r="K107" s="42" t="s">
        <v>17</v>
      </c>
      <c r="L107" s="43" t="s">
        <v>133</v>
      </c>
      <c r="M107" s="44"/>
      <c r="N107" s="40" t="s">
        <v>135</v>
      </c>
      <c r="O107" s="40"/>
    </row>
    <row r="108" spans="1:15" ht="14.25" customHeight="1" x14ac:dyDescent="0.2">
      <c r="A108" s="38">
        <v>1973</v>
      </c>
      <c r="B108" s="39">
        <v>42282</v>
      </c>
      <c r="C108" s="40" t="s">
        <v>30</v>
      </c>
      <c r="D108" s="41">
        <v>7</v>
      </c>
      <c r="E108" s="41">
        <v>12</v>
      </c>
      <c r="F108" s="41" t="s">
        <v>7</v>
      </c>
      <c r="G108" s="41"/>
      <c r="H108" s="41">
        <v>1</v>
      </c>
      <c r="I108" s="41"/>
      <c r="J108" s="41"/>
      <c r="K108" s="42" t="s">
        <v>16</v>
      </c>
      <c r="L108" s="43" t="s">
        <v>30</v>
      </c>
      <c r="M108" s="44"/>
      <c r="N108" s="40" t="s">
        <v>135</v>
      </c>
      <c r="O108" s="40"/>
    </row>
    <row r="109" spans="1:15" ht="14.25" customHeight="1" x14ac:dyDescent="0.2">
      <c r="A109" s="38">
        <v>1973</v>
      </c>
      <c r="B109" s="39">
        <v>42289</v>
      </c>
      <c r="C109" s="40" t="s">
        <v>118</v>
      </c>
      <c r="D109" s="41">
        <v>6</v>
      </c>
      <c r="E109" s="41">
        <v>13</v>
      </c>
      <c r="F109" s="41" t="s">
        <v>7</v>
      </c>
      <c r="G109" s="41"/>
      <c r="H109" s="41">
        <v>1</v>
      </c>
      <c r="I109" s="41"/>
      <c r="J109" s="41"/>
      <c r="K109" s="42" t="s">
        <v>17</v>
      </c>
      <c r="L109" s="43" t="s">
        <v>133</v>
      </c>
      <c r="M109" s="44"/>
      <c r="N109" s="40" t="s">
        <v>135</v>
      </c>
      <c r="O109" s="40"/>
    </row>
    <row r="110" spans="1:15" ht="14.25" customHeight="1" x14ac:dyDescent="0.2">
      <c r="A110" s="38">
        <v>1973</v>
      </c>
      <c r="B110" s="39">
        <v>42296</v>
      </c>
      <c r="C110" s="40" t="s">
        <v>32</v>
      </c>
      <c r="D110" s="41">
        <v>16</v>
      </c>
      <c r="E110" s="41">
        <v>8</v>
      </c>
      <c r="F110" s="41" t="s">
        <v>6</v>
      </c>
      <c r="G110" s="41">
        <v>1</v>
      </c>
      <c r="H110" s="41"/>
      <c r="I110" s="41"/>
      <c r="J110" s="41"/>
      <c r="K110" s="42" t="s">
        <v>17</v>
      </c>
      <c r="L110" s="43" t="s">
        <v>133</v>
      </c>
      <c r="M110" s="44"/>
      <c r="N110" s="40" t="s">
        <v>135</v>
      </c>
      <c r="O110" s="40"/>
    </row>
    <row r="111" spans="1:15" ht="14.25" customHeight="1" x14ac:dyDescent="0.2">
      <c r="A111" s="38">
        <v>1973</v>
      </c>
      <c r="B111" s="39">
        <v>42303</v>
      </c>
      <c r="C111" s="40" t="s">
        <v>88</v>
      </c>
      <c r="D111" s="41">
        <v>0</v>
      </c>
      <c r="E111" s="41">
        <v>45</v>
      </c>
      <c r="F111" s="41" t="s">
        <v>7</v>
      </c>
      <c r="G111" s="41"/>
      <c r="H111" s="41">
        <v>1</v>
      </c>
      <c r="I111" s="41"/>
      <c r="J111" s="41"/>
      <c r="K111" s="42" t="s">
        <v>16</v>
      </c>
      <c r="L111" s="43" t="s">
        <v>88</v>
      </c>
      <c r="M111" s="44"/>
      <c r="N111" s="40" t="s">
        <v>135</v>
      </c>
      <c r="O111" s="40"/>
    </row>
    <row r="112" spans="1:15" ht="14.25" customHeight="1" x14ac:dyDescent="0.2">
      <c r="A112" s="38">
        <v>1973</v>
      </c>
      <c r="B112" s="39">
        <v>42310</v>
      </c>
      <c r="C112" s="40" t="s">
        <v>109</v>
      </c>
      <c r="D112" s="41">
        <v>21</v>
      </c>
      <c r="E112" s="41">
        <v>18</v>
      </c>
      <c r="F112" s="41" t="s">
        <v>6</v>
      </c>
      <c r="G112" s="41">
        <v>1</v>
      </c>
      <c r="H112" s="41"/>
      <c r="I112" s="41"/>
      <c r="J112" s="41"/>
      <c r="K112" s="42" t="s">
        <v>16</v>
      </c>
      <c r="L112" s="43" t="s">
        <v>109</v>
      </c>
      <c r="M112" s="44"/>
      <c r="N112" s="40" t="s">
        <v>135</v>
      </c>
      <c r="O112" s="40"/>
    </row>
    <row r="113" spans="1:15" ht="14.25" customHeight="1" x14ac:dyDescent="0.2">
      <c r="A113" s="38">
        <v>1973</v>
      </c>
      <c r="B113" s="39">
        <v>42317</v>
      </c>
      <c r="C113" s="40" t="s">
        <v>102</v>
      </c>
      <c r="D113" s="41">
        <v>7</v>
      </c>
      <c r="E113" s="41">
        <v>6</v>
      </c>
      <c r="F113" s="41" t="s">
        <v>6</v>
      </c>
      <c r="G113" s="41">
        <v>1</v>
      </c>
      <c r="H113" s="41"/>
      <c r="I113" s="41"/>
      <c r="J113" s="41"/>
      <c r="K113" s="42" t="s">
        <v>17</v>
      </c>
      <c r="L113" s="43" t="s">
        <v>133</v>
      </c>
      <c r="M113" s="44"/>
      <c r="N113" s="40" t="s">
        <v>135</v>
      </c>
      <c r="O113" s="40"/>
    </row>
    <row r="114" spans="1:15" ht="14.25" customHeight="1" x14ac:dyDescent="0.2">
      <c r="A114" s="10">
        <v>1974</v>
      </c>
      <c r="B114" s="11">
        <v>42254</v>
      </c>
      <c r="C114" s="12" t="s">
        <v>30</v>
      </c>
      <c r="D114" s="10">
        <v>19</v>
      </c>
      <c r="E114" s="10">
        <v>6</v>
      </c>
      <c r="F114" s="10" t="s">
        <v>6</v>
      </c>
      <c r="G114" s="10">
        <v>1</v>
      </c>
      <c r="K114" s="13" t="s">
        <v>17</v>
      </c>
      <c r="L114" s="14" t="s">
        <v>133</v>
      </c>
      <c r="N114" s="12" t="s">
        <v>135</v>
      </c>
    </row>
    <row r="115" spans="1:15" ht="14.25" customHeight="1" x14ac:dyDescent="0.2">
      <c r="A115" s="10">
        <v>1974</v>
      </c>
      <c r="B115" s="11">
        <v>42260</v>
      </c>
      <c r="C115" s="12" t="s">
        <v>102</v>
      </c>
      <c r="D115" s="10">
        <v>17</v>
      </c>
      <c r="E115" s="10">
        <v>6</v>
      </c>
      <c r="F115" s="10" t="s">
        <v>6</v>
      </c>
      <c r="G115" s="10">
        <v>1</v>
      </c>
      <c r="K115" s="13" t="s">
        <v>17</v>
      </c>
      <c r="L115" s="14" t="s">
        <v>133</v>
      </c>
      <c r="N115" s="12" t="s">
        <v>135</v>
      </c>
    </row>
    <row r="116" spans="1:15" ht="14.25" customHeight="1" x14ac:dyDescent="0.2">
      <c r="A116" s="10">
        <v>1974</v>
      </c>
      <c r="B116" s="11">
        <v>42267</v>
      </c>
      <c r="C116" s="12" t="s">
        <v>32</v>
      </c>
      <c r="D116" s="10">
        <v>38</v>
      </c>
      <c r="E116" s="10">
        <v>6</v>
      </c>
      <c r="F116" s="10" t="s">
        <v>6</v>
      </c>
      <c r="G116" s="10">
        <v>1</v>
      </c>
      <c r="K116" s="13" t="s">
        <v>16</v>
      </c>
      <c r="L116" s="14" t="s">
        <v>39</v>
      </c>
      <c r="N116" s="12" t="s">
        <v>135</v>
      </c>
    </row>
    <row r="117" spans="1:15" ht="14.25" customHeight="1" x14ac:dyDescent="0.2">
      <c r="A117" s="10">
        <v>1974</v>
      </c>
      <c r="B117" s="11">
        <v>42274</v>
      </c>
      <c r="C117" s="12" t="s">
        <v>103</v>
      </c>
      <c r="D117" s="10">
        <v>12</v>
      </c>
      <c r="E117" s="10">
        <v>0</v>
      </c>
      <c r="F117" s="10" t="s">
        <v>6</v>
      </c>
      <c r="G117" s="10">
        <v>1</v>
      </c>
      <c r="K117" s="13" t="s">
        <v>16</v>
      </c>
      <c r="L117" s="14" t="s">
        <v>103</v>
      </c>
      <c r="N117" s="12" t="s">
        <v>135</v>
      </c>
    </row>
    <row r="118" spans="1:15" ht="14.25" customHeight="1" x14ac:dyDescent="0.2">
      <c r="A118" s="10">
        <v>1974</v>
      </c>
      <c r="B118" s="11">
        <v>42281</v>
      </c>
      <c r="C118" s="12" t="s">
        <v>34</v>
      </c>
      <c r="D118" s="10">
        <v>28</v>
      </c>
      <c r="E118" s="10">
        <v>12</v>
      </c>
      <c r="F118" s="10" t="s">
        <v>6</v>
      </c>
      <c r="G118" s="10">
        <v>1</v>
      </c>
      <c r="K118" s="13" t="s">
        <v>17</v>
      </c>
      <c r="L118" s="14" t="s">
        <v>133</v>
      </c>
      <c r="N118" s="12" t="s">
        <v>135</v>
      </c>
    </row>
    <row r="119" spans="1:15" ht="14.25" customHeight="1" x14ac:dyDescent="0.2">
      <c r="A119" s="10">
        <v>1974</v>
      </c>
      <c r="B119" s="11">
        <v>42288</v>
      </c>
      <c r="C119" s="12" t="s">
        <v>107</v>
      </c>
      <c r="D119" s="10">
        <v>48</v>
      </c>
      <c r="E119" s="10">
        <v>0</v>
      </c>
      <c r="F119" s="10" t="s">
        <v>6</v>
      </c>
      <c r="G119" s="10">
        <v>1</v>
      </c>
      <c r="K119" s="13" t="s">
        <v>16</v>
      </c>
      <c r="L119" s="14" t="s">
        <v>107</v>
      </c>
      <c r="N119" s="12" t="s">
        <v>135</v>
      </c>
    </row>
    <row r="120" spans="1:15" ht="14.25" customHeight="1" x14ac:dyDescent="0.2">
      <c r="A120" s="10">
        <v>1974</v>
      </c>
      <c r="B120" s="11">
        <v>42295</v>
      </c>
      <c r="C120" s="12" t="s">
        <v>36</v>
      </c>
      <c r="D120" s="10">
        <v>10</v>
      </c>
      <c r="E120" s="10">
        <v>0</v>
      </c>
      <c r="F120" s="10" t="s">
        <v>6</v>
      </c>
      <c r="G120" s="10">
        <v>1</v>
      </c>
      <c r="K120" s="13" t="s">
        <v>16</v>
      </c>
      <c r="L120" s="14" t="s">
        <v>51</v>
      </c>
      <c r="N120" s="12" t="s">
        <v>135</v>
      </c>
    </row>
    <row r="121" spans="1:15" ht="14.25" customHeight="1" x14ac:dyDescent="0.2">
      <c r="A121" s="10">
        <v>1974</v>
      </c>
      <c r="B121" s="11">
        <v>42302</v>
      </c>
      <c r="C121" s="12" t="s">
        <v>83</v>
      </c>
      <c r="D121" s="10">
        <v>38</v>
      </c>
      <c r="E121" s="10">
        <v>6</v>
      </c>
      <c r="F121" s="10" t="s">
        <v>6</v>
      </c>
      <c r="G121" s="10">
        <v>1</v>
      </c>
      <c r="K121" s="13" t="s">
        <v>17</v>
      </c>
      <c r="L121" s="14" t="s">
        <v>133</v>
      </c>
      <c r="N121" s="12" t="s">
        <v>135</v>
      </c>
    </row>
    <row r="122" spans="1:15" ht="14.25" customHeight="1" x14ac:dyDescent="0.2">
      <c r="A122" s="10">
        <v>1974</v>
      </c>
      <c r="B122" s="11">
        <v>42309</v>
      </c>
      <c r="C122" s="12" t="s">
        <v>33</v>
      </c>
      <c r="D122" s="10">
        <v>12</v>
      </c>
      <c r="E122" s="10">
        <v>20</v>
      </c>
      <c r="F122" s="10" t="s">
        <v>7</v>
      </c>
      <c r="H122" s="10">
        <v>1</v>
      </c>
      <c r="K122" s="13" t="s">
        <v>16</v>
      </c>
      <c r="L122" s="14" t="s">
        <v>41</v>
      </c>
      <c r="M122" s="15" t="s">
        <v>100</v>
      </c>
      <c r="N122" s="12" t="s">
        <v>135</v>
      </c>
    </row>
    <row r="123" spans="1:15" ht="14.25" customHeight="1" x14ac:dyDescent="0.2">
      <c r="A123" s="10">
        <v>1974</v>
      </c>
      <c r="B123" s="11">
        <v>42316</v>
      </c>
      <c r="C123" s="12" t="s">
        <v>109</v>
      </c>
      <c r="D123" s="10">
        <v>27</v>
      </c>
      <c r="E123" s="10">
        <v>0</v>
      </c>
      <c r="F123" s="10" t="s">
        <v>6</v>
      </c>
      <c r="G123" s="10">
        <v>1</v>
      </c>
      <c r="K123" s="13" t="s">
        <v>17</v>
      </c>
      <c r="L123" s="14" t="s">
        <v>133</v>
      </c>
      <c r="N123" s="12" t="s">
        <v>135</v>
      </c>
    </row>
    <row r="124" spans="1:15" ht="14.25" customHeight="1" x14ac:dyDescent="0.2">
      <c r="A124" s="38">
        <v>1975</v>
      </c>
      <c r="B124" s="39">
        <v>42252</v>
      </c>
      <c r="C124" s="40" t="s">
        <v>30</v>
      </c>
      <c r="D124" s="41">
        <v>32</v>
      </c>
      <c r="E124" s="41">
        <v>0</v>
      </c>
      <c r="F124" s="41" t="s">
        <v>6</v>
      </c>
      <c r="G124" s="41">
        <v>1</v>
      </c>
      <c r="H124" s="41"/>
      <c r="I124" s="41"/>
      <c r="J124" s="41"/>
      <c r="K124" s="42" t="s">
        <v>16</v>
      </c>
      <c r="L124" s="43" t="s">
        <v>30</v>
      </c>
      <c r="M124" s="44"/>
      <c r="N124" s="40" t="s">
        <v>135</v>
      </c>
      <c r="O124" s="40"/>
    </row>
    <row r="125" spans="1:15" ht="14.25" customHeight="1" x14ac:dyDescent="0.2">
      <c r="A125" s="38">
        <v>1975</v>
      </c>
      <c r="B125" s="39">
        <v>42259</v>
      </c>
      <c r="C125" s="40" t="s">
        <v>102</v>
      </c>
      <c r="D125" s="41">
        <v>41</v>
      </c>
      <c r="E125" s="41">
        <v>0</v>
      </c>
      <c r="F125" s="41" t="s">
        <v>6</v>
      </c>
      <c r="G125" s="41">
        <v>1</v>
      </c>
      <c r="H125" s="41"/>
      <c r="I125" s="41"/>
      <c r="J125" s="41"/>
      <c r="K125" s="42" t="s">
        <v>16</v>
      </c>
      <c r="L125" s="43" t="s">
        <v>137</v>
      </c>
      <c r="M125" s="44"/>
      <c r="N125" s="40" t="s">
        <v>135</v>
      </c>
      <c r="O125" s="40"/>
    </row>
    <row r="126" spans="1:15" ht="14.25" customHeight="1" x14ac:dyDescent="0.2">
      <c r="A126" s="38">
        <v>1975</v>
      </c>
      <c r="B126" s="39">
        <v>42266</v>
      </c>
      <c r="C126" s="40" t="s">
        <v>32</v>
      </c>
      <c r="D126" s="41">
        <v>18</v>
      </c>
      <c r="E126" s="41">
        <v>0</v>
      </c>
      <c r="F126" s="41" t="s">
        <v>6</v>
      </c>
      <c r="G126" s="41">
        <v>1</v>
      </c>
      <c r="H126" s="41"/>
      <c r="I126" s="41"/>
      <c r="J126" s="41"/>
      <c r="K126" s="42" t="s">
        <v>17</v>
      </c>
      <c r="L126" s="43" t="s">
        <v>133</v>
      </c>
      <c r="M126" s="44"/>
      <c r="N126" s="40" t="s">
        <v>135</v>
      </c>
      <c r="O126" s="40"/>
    </row>
    <row r="127" spans="1:15" ht="14.25" customHeight="1" x14ac:dyDescent="0.2">
      <c r="A127" s="38">
        <v>1975</v>
      </c>
      <c r="B127" s="39">
        <v>42273</v>
      </c>
      <c r="C127" s="40" t="s">
        <v>103</v>
      </c>
      <c r="D127" s="41">
        <v>35</v>
      </c>
      <c r="E127" s="41">
        <v>6</v>
      </c>
      <c r="F127" s="41" t="s">
        <v>6</v>
      </c>
      <c r="G127" s="41">
        <v>1</v>
      </c>
      <c r="H127" s="41"/>
      <c r="I127" s="41"/>
      <c r="J127" s="41"/>
      <c r="K127" s="42" t="s">
        <v>17</v>
      </c>
      <c r="L127" s="43" t="s">
        <v>133</v>
      </c>
      <c r="M127" s="44"/>
      <c r="N127" s="40" t="s">
        <v>135</v>
      </c>
      <c r="O127" s="40"/>
    </row>
    <row r="128" spans="1:15" ht="14.25" customHeight="1" x14ac:dyDescent="0.2">
      <c r="A128" s="38">
        <v>1975</v>
      </c>
      <c r="B128" s="39">
        <v>42280</v>
      </c>
      <c r="C128" s="40" t="s">
        <v>34</v>
      </c>
      <c r="D128" s="41">
        <v>27</v>
      </c>
      <c r="E128" s="41">
        <v>7</v>
      </c>
      <c r="F128" s="41" t="s">
        <v>6</v>
      </c>
      <c r="G128" s="41">
        <v>1</v>
      </c>
      <c r="H128" s="41"/>
      <c r="I128" s="41"/>
      <c r="J128" s="41"/>
      <c r="K128" s="42" t="s">
        <v>16</v>
      </c>
      <c r="L128" s="43" t="s">
        <v>42</v>
      </c>
      <c r="M128" s="44"/>
      <c r="N128" s="40" t="s">
        <v>135</v>
      </c>
      <c r="O128" s="40"/>
    </row>
    <row r="129" spans="1:15" ht="14.25" customHeight="1" x14ac:dyDescent="0.2">
      <c r="A129" s="38">
        <v>1975</v>
      </c>
      <c r="B129" s="39">
        <v>42287</v>
      </c>
      <c r="C129" s="40" t="s">
        <v>107</v>
      </c>
      <c r="D129" s="41">
        <v>47</v>
      </c>
      <c r="E129" s="41">
        <v>6</v>
      </c>
      <c r="F129" s="41" t="s">
        <v>6</v>
      </c>
      <c r="G129" s="41">
        <v>1</v>
      </c>
      <c r="H129" s="41"/>
      <c r="I129" s="41"/>
      <c r="J129" s="41"/>
      <c r="K129" s="42" t="s">
        <v>17</v>
      </c>
      <c r="L129" s="43" t="s">
        <v>133</v>
      </c>
      <c r="M129" s="44"/>
      <c r="N129" s="40" t="s">
        <v>135</v>
      </c>
      <c r="O129" s="40"/>
    </row>
    <row r="130" spans="1:15" ht="14.25" customHeight="1" x14ac:dyDescent="0.2">
      <c r="A130" s="38">
        <v>1975</v>
      </c>
      <c r="B130" s="39">
        <v>42295</v>
      </c>
      <c r="C130" s="40" t="s">
        <v>36</v>
      </c>
      <c r="D130" s="41">
        <v>7</v>
      </c>
      <c r="E130" s="41">
        <v>7</v>
      </c>
      <c r="F130" s="41" t="s">
        <v>8</v>
      </c>
      <c r="G130" s="41"/>
      <c r="H130" s="41"/>
      <c r="I130" s="41">
        <v>1</v>
      </c>
      <c r="J130" s="41"/>
      <c r="K130" s="42" t="s">
        <v>17</v>
      </c>
      <c r="L130" s="43" t="s">
        <v>133</v>
      </c>
      <c r="M130" s="44"/>
      <c r="N130" s="40" t="s">
        <v>135</v>
      </c>
      <c r="O130" s="40" t="s">
        <v>99</v>
      </c>
    </row>
    <row r="131" spans="1:15" ht="14.25" customHeight="1" x14ac:dyDescent="0.2">
      <c r="A131" s="38">
        <v>1975</v>
      </c>
      <c r="B131" s="39">
        <v>42301</v>
      </c>
      <c r="C131" s="40" t="s">
        <v>83</v>
      </c>
      <c r="D131" s="41">
        <v>42</v>
      </c>
      <c r="E131" s="41">
        <v>13</v>
      </c>
      <c r="F131" s="41" t="s">
        <v>6</v>
      </c>
      <c r="G131" s="41">
        <v>1</v>
      </c>
      <c r="H131" s="41"/>
      <c r="I131" s="41"/>
      <c r="J131" s="41"/>
      <c r="K131" s="42" t="s">
        <v>16</v>
      </c>
      <c r="L131" s="43" t="s">
        <v>83</v>
      </c>
      <c r="M131" s="44"/>
      <c r="N131" s="40" t="s">
        <v>135</v>
      </c>
      <c r="O131" s="40"/>
    </row>
    <row r="132" spans="1:15" ht="14.25" customHeight="1" x14ac:dyDescent="0.2">
      <c r="A132" s="38">
        <v>1975</v>
      </c>
      <c r="B132" s="39">
        <v>42309</v>
      </c>
      <c r="C132" s="40" t="s">
        <v>33</v>
      </c>
      <c r="D132" s="41">
        <v>27</v>
      </c>
      <c r="E132" s="41">
        <v>0</v>
      </c>
      <c r="F132" s="41" t="s">
        <v>6</v>
      </c>
      <c r="G132" s="41">
        <v>1</v>
      </c>
      <c r="H132" s="41"/>
      <c r="I132" s="41"/>
      <c r="J132" s="41"/>
      <c r="K132" s="42" t="s">
        <v>17</v>
      </c>
      <c r="L132" s="43" t="s">
        <v>133</v>
      </c>
      <c r="M132" s="44"/>
      <c r="N132" s="40" t="s">
        <v>135</v>
      </c>
      <c r="O132" s="40"/>
    </row>
    <row r="133" spans="1:15" ht="14.25" customHeight="1" x14ac:dyDescent="0.2">
      <c r="A133" s="38">
        <v>1975</v>
      </c>
      <c r="B133" s="39">
        <v>42315</v>
      </c>
      <c r="C133" s="40" t="s">
        <v>109</v>
      </c>
      <c r="D133" s="41">
        <v>28</v>
      </c>
      <c r="E133" s="41">
        <v>6</v>
      </c>
      <c r="F133" s="41" t="s">
        <v>6</v>
      </c>
      <c r="G133" s="41">
        <v>1</v>
      </c>
      <c r="H133" s="41"/>
      <c r="I133" s="41"/>
      <c r="J133" s="41"/>
      <c r="K133" s="42" t="s">
        <v>16</v>
      </c>
      <c r="L133" s="43" t="s">
        <v>109</v>
      </c>
      <c r="M133" s="44"/>
      <c r="N133" s="40" t="s">
        <v>135</v>
      </c>
      <c r="O133" s="40"/>
    </row>
    <row r="134" spans="1:15" ht="14.25" customHeight="1" x14ac:dyDescent="0.2">
      <c r="A134" s="38">
        <v>1975</v>
      </c>
      <c r="B134" s="39">
        <v>42322</v>
      </c>
      <c r="C134" s="40" t="s">
        <v>116</v>
      </c>
      <c r="D134" s="41">
        <v>7</v>
      </c>
      <c r="E134" s="41">
        <v>25</v>
      </c>
      <c r="F134" s="41" t="s">
        <v>7</v>
      </c>
      <c r="G134" s="41"/>
      <c r="H134" s="41">
        <v>1</v>
      </c>
      <c r="I134" s="41"/>
      <c r="J134" s="41"/>
      <c r="K134" s="42" t="s">
        <v>20</v>
      </c>
      <c r="L134" s="43" t="s">
        <v>136</v>
      </c>
      <c r="M134" s="44" t="s">
        <v>119</v>
      </c>
      <c r="N134" s="40" t="s">
        <v>135</v>
      </c>
      <c r="O134" s="40" t="s">
        <v>60</v>
      </c>
    </row>
    <row r="135" spans="1:15" ht="14.25" customHeight="1" x14ac:dyDescent="0.2">
      <c r="A135" s="10">
        <v>1976</v>
      </c>
      <c r="B135" s="11">
        <v>42250</v>
      </c>
      <c r="C135" s="12" t="s">
        <v>33</v>
      </c>
      <c r="D135" s="10">
        <v>19</v>
      </c>
      <c r="E135" s="10">
        <v>12</v>
      </c>
      <c r="F135" s="10" t="s">
        <v>6</v>
      </c>
      <c r="G135" s="10">
        <v>1</v>
      </c>
      <c r="K135" s="13" t="s">
        <v>16</v>
      </c>
      <c r="L135" s="14" t="s">
        <v>41</v>
      </c>
      <c r="M135" s="15" t="s">
        <v>100</v>
      </c>
      <c r="N135" s="12" t="s">
        <v>135</v>
      </c>
    </row>
    <row r="136" spans="1:15" ht="14.25" customHeight="1" x14ac:dyDescent="0.2">
      <c r="A136" s="10">
        <v>1976</v>
      </c>
      <c r="B136" s="11">
        <v>42257</v>
      </c>
      <c r="C136" s="12" t="s">
        <v>30</v>
      </c>
      <c r="D136" s="10">
        <v>21</v>
      </c>
      <c r="E136" s="10">
        <v>6</v>
      </c>
      <c r="F136" s="10" t="s">
        <v>6</v>
      </c>
      <c r="G136" s="10">
        <v>1</v>
      </c>
      <c r="K136" s="13" t="s">
        <v>17</v>
      </c>
      <c r="L136" s="14" t="s">
        <v>133</v>
      </c>
      <c r="N136" s="12" t="s">
        <v>135</v>
      </c>
    </row>
    <row r="137" spans="1:15" ht="14.25" customHeight="1" x14ac:dyDescent="0.2">
      <c r="A137" s="10">
        <v>1976</v>
      </c>
      <c r="B137" s="11">
        <v>42264</v>
      </c>
      <c r="C137" s="12" t="s">
        <v>113</v>
      </c>
      <c r="D137" s="10">
        <v>42</v>
      </c>
      <c r="E137" s="10">
        <v>8</v>
      </c>
      <c r="F137" s="10" t="s">
        <v>6</v>
      </c>
      <c r="G137" s="10">
        <v>1</v>
      </c>
      <c r="K137" s="13" t="s">
        <v>17</v>
      </c>
      <c r="L137" s="14" t="s">
        <v>133</v>
      </c>
      <c r="N137" s="12" t="s">
        <v>135</v>
      </c>
    </row>
    <row r="138" spans="1:15" ht="14.25" customHeight="1" x14ac:dyDescent="0.2">
      <c r="A138" s="10">
        <v>1976</v>
      </c>
      <c r="B138" s="11">
        <v>42271</v>
      </c>
      <c r="C138" s="12" t="s">
        <v>34</v>
      </c>
      <c r="D138" s="10">
        <v>27</v>
      </c>
      <c r="E138" s="10">
        <v>14</v>
      </c>
      <c r="F138" s="10" t="s">
        <v>6</v>
      </c>
      <c r="G138" s="10">
        <v>1</v>
      </c>
      <c r="K138" s="13" t="s">
        <v>17</v>
      </c>
      <c r="L138" s="14" t="s">
        <v>133</v>
      </c>
      <c r="N138" s="12" t="s">
        <v>135</v>
      </c>
    </row>
    <row r="139" spans="1:15" ht="14.25" customHeight="1" x14ac:dyDescent="0.2">
      <c r="A139" s="10">
        <v>1976</v>
      </c>
      <c r="B139" s="11">
        <v>42281</v>
      </c>
      <c r="C139" s="12" t="s">
        <v>109</v>
      </c>
      <c r="D139" s="10">
        <v>20</v>
      </c>
      <c r="E139" s="10">
        <v>0</v>
      </c>
      <c r="F139" s="10" t="s">
        <v>6</v>
      </c>
      <c r="G139" s="10">
        <v>1</v>
      </c>
      <c r="K139" s="13" t="s">
        <v>17</v>
      </c>
      <c r="L139" s="14" t="s">
        <v>133</v>
      </c>
      <c r="N139" s="12" t="s">
        <v>135</v>
      </c>
      <c r="O139" s="12" t="s">
        <v>99</v>
      </c>
    </row>
    <row r="140" spans="1:15" ht="14.25" customHeight="1" x14ac:dyDescent="0.2">
      <c r="A140" s="10">
        <v>1976</v>
      </c>
      <c r="B140" s="11">
        <v>42285</v>
      </c>
      <c r="C140" s="12" t="s">
        <v>37</v>
      </c>
      <c r="D140" s="10">
        <v>19</v>
      </c>
      <c r="E140" s="10">
        <v>8</v>
      </c>
      <c r="F140" s="10" t="s">
        <v>6</v>
      </c>
      <c r="G140" s="10">
        <v>1</v>
      </c>
      <c r="K140" s="13" t="s">
        <v>16</v>
      </c>
      <c r="L140" s="14" t="s">
        <v>37</v>
      </c>
      <c r="M140" s="15" t="s">
        <v>140</v>
      </c>
      <c r="N140" s="12" t="s">
        <v>135</v>
      </c>
    </row>
    <row r="141" spans="1:15" ht="14.25" customHeight="1" x14ac:dyDescent="0.2">
      <c r="A141" s="10">
        <v>1976</v>
      </c>
      <c r="B141" s="11">
        <v>42292</v>
      </c>
      <c r="C141" s="12" t="s">
        <v>36</v>
      </c>
      <c r="D141" s="10">
        <v>23</v>
      </c>
      <c r="E141" s="10">
        <v>12</v>
      </c>
      <c r="F141" s="10" t="s">
        <v>6</v>
      </c>
      <c r="G141" s="10">
        <v>1</v>
      </c>
      <c r="K141" s="13" t="s">
        <v>16</v>
      </c>
      <c r="L141" s="14" t="s">
        <v>51</v>
      </c>
      <c r="N141" s="12" t="s">
        <v>135</v>
      </c>
    </row>
    <row r="142" spans="1:15" ht="14.25" customHeight="1" x14ac:dyDescent="0.2">
      <c r="A142" s="10">
        <v>1976</v>
      </c>
      <c r="B142" s="11">
        <v>42299</v>
      </c>
      <c r="C142" s="12" t="s">
        <v>112</v>
      </c>
      <c r="D142" s="10">
        <v>40</v>
      </c>
      <c r="E142" s="10">
        <v>7</v>
      </c>
      <c r="F142" s="10" t="s">
        <v>6</v>
      </c>
      <c r="G142" s="10">
        <v>1</v>
      </c>
      <c r="K142" s="13" t="s">
        <v>17</v>
      </c>
      <c r="L142" s="14" t="s">
        <v>133</v>
      </c>
      <c r="N142" s="12" t="s">
        <v>135</v>
      </c>
    </row>
    <row r="143" spans="1:15" ht="14.25" customHeight="1" x14ac:dyDescent="0.2">
      <c r="A143" s="10">
        <v>1976</v>
      </c>
      <c r="B143" s="11">
        <v>42306</v>
      </c>
      <c r="C143" s="12" t="s">
        <v>32</v>
      </c>
      <c r="D143" s="10">
        <v>48</v>
      </c>
      <c r="E143" s="10">
        <v>8</v>
      </c>
      <c r="F143" s="10" t="s">
        <v>6</v>
      </c>
      <c r="G143" s="10">
        <v>1</v>
      </c>
      <c r="K143" s="13" t="s">
        <v>16</v>
      </c>
      <c r="L143" s="14" t="s">
        <v>39</v>
      </c>
      <c r="N143" s="12" t="s">
        <v>135</v>
      </c>
    </row>
    <row r="144" spans="1:15" ht="14.25" customHeight="1" x14ac:dyDescent="0.2">
      <c r="A144" s="10">
        <v>1976</v>
      </c>
      <c r="B144" s="11">
        <v>42313</v>
      </c>
      <c r="C144" s="12" t="s">
        <v>102</v>
      </c>
      <c r="D144" s="10">
        <v>56</v>
      </c>
      <c r="E144" s="10">
        <v>7</v>
      </c>
      <c r="F144" s="10" t="s">
        <v>6</v>
      </c>
      <c r="G144" s="10">
        <v>1</v>
      </c>
      <c r="K144" s="13" t="s">
        <v>17</v>
      </c>
      <c r="L144" s="14" t="s">
        <v>133</v>
      </c>
      <c r="N144" s="12" t="s">
        <v>135</v>
      </c>
    </row>
    <row r="145" spans="1:15" ht="14.25" customHeight="1" x14ac:dyDescent="0.2">
      <c r="A145" s="10">
        <v>1976</v>
      </c>
      <c r="B145" s="11">
        <v>42321</v>
      </c>
      <c r="C145" s="12" t="s">
        <v>33</v>
      </c>
      <c r="D145" s="10">
        <v>6</v>
      </c>
      <c r="E145" s="10">
        <v>7</v>
      </c>
      <c r="F145" s="10" t="s">
        <v>7</v>
      </c>
      <c r="H145" s="10">
        <v>1</v>
      </c>
      <c r="K145" s="13" t="s">
        <v>20</v>
      </c>
      <c r="L145" s="14" t="s">
        <v>136</v>
      </c>
      <c r="M145" s="15" t="s">
        <v>119</v>
      </c>
      <c r="N145" s="12" t="s">
        <v>135</v>
      </c>
      <c r="O145" s="12" t="s">
        <v>60</v>
      </c>
    </row>
    <row r="146" spans="1:15" ht="14.25" customHeight="1" x14ac:dyDescent="0.2">
      <c r="A146" s="38">
        <v>1977</v>
      </c>
      <c r="B146" s="39">
        <v>42249</v>
      </c>
      <c r="C146" s="40" t="s">
        <v>33</v>
      </c>
      <c r="D146" s="41">
        <v>12</v>
      </c>
      <c r="E146" s="41">
        <v>34</v>
      </c>
      <c r="F146" s="41" t="s">
        <v>7</v>
      </c>
      <c r="G146" s="41"/>
      <c r="H146" s="41">
        <v>1</v>
      </c>
      <c r="I146" s="41"/>
      <c r="J146" s="41"/>
      <c r="K146" s="42" t="s">
        <v>17</v>
      </c>
      <c r="L146" s="43" t="s">
        <v>133</v>
      </c>
      <c r="M146" s="44"/>
      <c r="N146" s="40" t="s">
        <v>135</v>
      </c>
      <c r="O146" s="40"/>
    </row>
    <row r="147" spans="1:15" ht="14.25" customHeight="1" x14ac:dyDescent="0.2">
      <c r="A147" s="38">
        <v>1977</v>
      </c>
      <c r="B147" s="39">
        <v>42256</v>
      </c>
      <c r="C147" s="40" t="s">
        <v>30</v>
      </c>
      <c r="D147" s="41">
        <v>12</v>
      </c>
      <c r="E147" s="41">
        <v>21</v>
      </c>
      <c r="F147" s="41" t="s">
        <v>7</v>
      </c>
      <c r="G147" s="41"/>
      <c r="H147" s="41">
        <v>1</v>
      </c>
      <c r="I147" s="41"/>
      <c r="J147" s="41"/>
      <c r="K147" s="42" t="s">
        <v>16</v>
      </c>
      <c r="L147" s="43" t="s">
        <v>30</v>
      </c>
      <c r="M147" s="44"/>
      <c r="N147" s="40" t="s">
        <v>135</v>
      </c>
      <c r="O147" s="40"/>
    </row>
    <row r="148" spans="1:15" ht="14.25" customHeight="1" x14ac:dyDescent="0.2">
      <c r="A148" s="38">
        <v>1977</v>
      </c>
      <c r="B148" s="39">
        <v>42263</v>
      </c>
      <c r="C148" s="40" t="s">
        <v>113</v>
      </c>
      <c r="D148" s="41">
        <v>34</v>
      </c>
      <c r="E148" s="41">
        <v>0</v>
      </c>
      <c r="F148" s="41" t="s">
        <v>6</v>
      </c>
      <c r="G148" s="41">
        <v>1</v>
      </c>
      <c r="H148" s="41"/>
      <c r="I148" s="41"/>
      <c r="J148" s="41"/>
      <c r="K148" s="42" t="s">
        <v>17</v>
      </c>
      <c r="L148" s="43" t="s">
        <v>133</v>
      </c>
      <c r="M148" s="44"/>
      <c r="N148" s="40" t="s">
        <v>135</v>
      </c>
      <c r="O148" s="40"/>
    </row>
    <row r="149" spans="1:15" ht="14.25" customHeight="1" x14ac:dyDescent="0.2">
      <c r="A149" s="38">
        <v>1977</v>
      </c>
      <c r="B149" s="39">
        <v>42270</v>
      </c>
      <c r="C149" s="40" t="s">
        <v>34</v>
      </c>
      <c r="D149" s="41">
        <v>21</v>
      </c>
      <c r="E149" s="41">
        <v>14</v>
      </c>
      <c r="F149" s="41" t="s">
        <v>6</v>
      </c>
      <c r="G149" s="41">
        <v>1</v>
      </c>
      <c r="H149" s="41"/>
      <c r="I149" s="41"/>
      <c r="J149" s="41"/>
      <c r="K149" s="42" t="s">
        <v>16</v>
      </c>
      <c r="L149" s="43" t="s">
        <v>42</v>
      </c>
      <c r="M149" s="44"/>
      <c r="N149" s="40" t="s">
        <v>135</v>
      </c>
      <c r="O149" s="40"/>
    </row>
    <row r="150" spans="1:15" ht="14.25" customHeight="1" x14ac:dyDescent="0.2">
      <c r="A150" s="38">
        <v>1977</v>
      </c>
      <c r="B150" s="39">
        <v>42277</v>
      </c>
      <c r="C150" s="40" t="s">
        <v>109</v>
      </c>
      <c r="D150" s="41">
        <v>21</v>
      </c>
      <c r="E150" s="41">
        <v>7</v>
      </c>
      <c r="F150" s="41" t="s">
        <v>6</v>
      </c>
      <c r="G150" s="41">
        <v>1</v>
      </c>
      <c r="H150" s="41"/>
      <c r="I150" s="41"/>
      <c r="J150" s="41"/>
      <c r="K150" s="42" t="s">
        <v>16</v>
      </c>
      <c r="L150" s="43" t="s">
        <v>109</v>
      </c>
      <c r="M150" s="44"/>
      <c r="N150" s="40" t="s">
        <v>135</v>
      </c>
      <c r="O150" s="40"/>
    </row>
    <row r="151" spans="1:15" ht="14.25" customHeight="1" x14ac:dyDescent="0.2">
      <c r="A151" s="38">
        <v>1977</v>
      </c>
      <c r="B151" s="39">
        <v>42284</v>
      </c>
      <c r="C151" s="40" t="s">
        <v>37</v>
      </c>
      <c r="D151" s="41">
        <v>33</v>
      </c>
      <c r="E151" s="41">
        <v>8</v>
      </c>
      <c r="F151" s="41" t="s">
        <v>6</v>
      </c>
      <c r="G151" s="41">
        <v>1</v>
      </c>
      <c r="H151" s="41"/>
      <c r="I151" s="41"/>
      <c r="J151" s="41"/>
      <c r="K151" s="42" t="s">
        <v>17</v>
      </c>
      <c r="L151" s="43" t="s">
        <v>133</v>
      </c>
      <c r="M151" s="44"/>
      <c r="N151" s="40" t="s">
        <v>135</v>
      </c>
      <c r="O151" s="40"/>
    </row>
    <row r="152" spans="1:15" ht="14.25" customHeight="1" x14ac:dyDescent="0.2">
      <c r="A152" s="38">
        <v>1977</v>
      </c>
      <c r="B152" s="39">
        <v>42291</v>
      </c>
      <c r="C152" s="40" t="s">
        <v>36</v>
      </c>
      <c r="D152" s="41">
        <v>12</v>
      </c>
      <c r="E152" s="41">
        <v>28</v>
      </c>
      <c r="F152" s="41" t="s">
        <v>7</v>
      </c>
      <c r="G152" s="41"/>
      <c r="H152" s="41">
        <v>1</v>
      </c>
      <c r="I152" s="41"/>
      <c r="J152" s="41"/>
      <c r="K152" s="42" t="s">
        <v>17</v>
      </c>
      <c r="L152" s="43" t="s">
        <v>133</v>
      </c>
      <c r="M152" s="44"/>
      <c r="N152" s="40" t="s">
        <v>135</v>
      </c>
      <c r="O152" s="40"/>
    </row>
    <row r="153" spans="1:15" ht="14.25" customHeight="1" x14ac:dyDescent="0.2">
      <c r="A153" s="38">
        <v>1977</v>
      </c>
      <c r="B153" s="39">
        <v>42298</v>
      </c>
      <c r="C153" s="40" t="s">
        <v>112</v>
      </c>
      <c r="D153" s="41">
        <v>41</v>
      </c>
      <c r="E153" s="41">
        <v>13</v>
      </c>
      <c r="F153" s="41" t="s">
        <v>6</v>
      </c>
      <c r="G153" s="41">
        <v>1</v>
      </c>
      <c r="H153" s="41"/>
      <c r="I153" s="41"/>
      <c r="J153" s="41"/>
      <c r="K153" s="42" t="s">
        <v>17</v>
      </c>
      <c r="L153" s="43" t="s">
        <v>133</v>
      </c>
      <c r="M153" s="44"/>
      <c r="N153" s="40" t="s">
        <v>135</v>
      </c>
      <c r="O153" s="40"/>
    </row>
    <row r="154" spans="1:15" ht="14.25" customHeight="1" x14ac:dyDescent="0.2">
      <c r="A154" s="38">
        <v>1977</v>
      </c>
      <c r="B154" s="39">
        <v>42305</v>
      </c>
      <c r="C154" s="40" t="s">
        <v>32</v>
      </c>
      <c r="D154" s="41">
        <v>42</v>
      </c>
      <c r="E154" s="41">
        <v>7</v>
      </c>
      <c r="F154" s="41" t="s">
        <v>6</v>
      </c>
      <c r="G154" s="41">
        <v>1</v>
      </c>
      <c r="H154" s="41"/>
      <c r="I154" s="41"/>
      <c r="J154" s="41"/>
      <c r="K154" s="42" t="s">
        <v>17</v>
      </c>
      <c r="L154" s="43" t="s">
        <v>133</v>
      </c>
      <c r="M154" s="44"/>
      <c r="N154" s="40" t="s">
        <v>135</v>
      </c>
      <c r="O154" s="40"/>
    </row>
    <row r="155" spans="1:15" ht="14.25" customHeight="1" x14ac:dyDescent="0.2">
      <c r="A155" s="38">
        <v>1977</v>
      </c>
      <c r="B155" s="39">
        <v>42312</v>
      </c>
      <c r="C155" s="40" t="s">
        <v>102</v>
      </c>
      <c r="D155" s="41">
        <v>44</v>
      </c>
      <c r="E155" s="41">
        <v>28</v>
      </c>
      <c r="F155" s="41" t="s">
        <v>6</v>
      </c>
      <c r="G155" s="41">
        <v>1</v>
      </c>
      <c r="H155" s="41"/>
      <c r="I155" s="41"/>
      <c r="J155" s="41"/>
      <c r="K155" s="42" t="s">
        <v>16</v>
      </c>
      <c r="L155" s="43" t="s">
        <v>137</v>
      </c>
      <c r="M155" s="44"/>
      <c r="N155" s="40" t="s">
        <v>135</v>
      </c>
      <c r="O155" s="40"/>
    </row>
    <row r="156" spans="1:15" ht="14.25" customHeight="1" x14ac:dyDescent="0.2">
      <c r="A156" s="10">
        <v>1978</v>
      </c>
      <c r="B156" s="11">
        <v>42248</v>
      </c>
      <c r="C156" s="12" t="s">
        <v>33</v>
      </c>
      <c r="D156" s="10">
        <v>6</v>
      </c>
      <c r="E156" s="10">
        <v>34</v>
      </c>
      <c r="F156" s="10" t="s">
        <v>7</v>
      </c>
      <c r="H156" s="10">
        <v>1</v>
      </c>
      <c r="K156" s="13" t="s">
        <v>16</v>
      </c>
      <c r="L156" s="14" t="s">
        <v>41</v>
      </c>
      <c r="M156" s="15" t="s">
        <v>100</v>
      </c>
      <c r="N156" s="12" t="s">
        <v>135</v>
      </c>
    </row>
    <row r="157" spans="1:15" ht="14.25" customHeight="1" x14ac:dyDescent="0.2">
      <c r="A157" s="10">
        <v>1978</v>
      </c>
      <c r="B157" s="11">
        <v>42255</v>
      </c>
      <c r="C157" s="12" t="s">
        <v>30</v>
      </c>
      <c r="D157" s="10">
        <v>34</v>
      </c>
      <c r="E157" s="10">
        <v>0</v>
      </c>
      <c r="F157" s="10" t="s">
        <v>6</v>
      </c>
      <c r="G157" s="10">
        <v>1</v>
      </c>
      <c r="K157" s="13" t="s">
        <v>17</v>
      </c>
      <c r="L157" s="14" t="s">
        <v>133</v>
      </c>
      <c r="N157" s="12" t="s">
        <v>135</v>
      </c>
    </row>
    <row r="158" spans="1:15" ht="14.25" customHeight="1" x14ac:dyDescent="0.2">
      <c r="A158" s="10">
        <v>1978</v>
      </c>
      <c r="B158" s="11">
        <v>42262</v>
      </c>
      <c r="C158" s="12" t="s">
        <v>112</v>
      </c>
      <c r="D158" s="10">
        <v>34</v>
      </c>
      <c r="E158" s="10">
        <v>0</v>
      </c>
      <c r="F158" s="10" t="s">
        <v>6</v>
      </c>
      <c r="G158" s="10">
        <v>1</v>
      </c>
      <c r="K158" s="13" t="s">
        <v>17</v>
      </c>
      <c r="L158" s="14" t="s">
        <v>133</v>
      </c>
      <c r="N158" s="12" t="s">
        <v>135</v>
      </c>
    </row>
    <row r="159" spans="1:15" ht="14.25" customHeight="1" x14ac:dyDescent="0.2">
      <c r="A159" s="10">
        <v>1978</v>
      </c>
      <c r="B159" s="11">
        <v>42269</v>
      </c>
      <c r="C159" s="12" t="s">
        <v>113</v>
      </c>
      <c r="D159" s="10">
        <v>62</v>
      </c>
      <c r="E159" s="10">
        <v>0</v>
      </c>
      <c r="F159" s="10" t="s">
        <v>6</v>
      </c>
      <c r="G159" s="10">
        <v>1</v>
      </c>
      <c r="K159" s="13" t="s">
        <v>17</v>
      </c>
      <c r="L159" s="14" t="s">
        <v>133</v>
      </c>
      <c r="N159" s="12" t="s">
        <v>135</v>
      </c>
    </row>
    <row r="160" spans="1:15" ht="14.25" customHeight="1" x14ac:dyDescent="0.2">
      <c r="A160" s="10">
        <v>1978</v>
      </c>
      <c r="B160" s="11">
        <v>42276</v>
      </c>
      <c r="C160" s="12" t="s">
        <v>109</v>
      </c>
      <c r="D160" s="10">
        <v>29</v>
      </c>
      <c r="E160" s="10">
        <v>0</v>
      </c>
      <c r="F160" s="10" t="s">
        <v>6</v>
      </c>
      <c r="G160" s="10">
        <v>1</v>
      </c>
      <c r="K160" s="13" t="s">
        <v>17</v>
      </c>
      <c r="L160" s="14" t="s">
        <v>133</v>
      </c>
      <c r="N160" s="12" t="s">
        <v>135</v>
      </c>
    </row>
    <row r="161" spans="1:15" ht="14.25" customHeight="1" x14ac:dyDescent="0.2">
      <c r="A161" s="10">
        <v>1978</v>
      </c>
      <c r="B161" s="11">
        <v>42283</v>
      </c>
      <c r="C161" s="12" t="s">
        <v>114</v>
      </c>
      <c r="D161" s="10">
        <v>19</v>
      </c>
      <c r="E161" s="10">
        <v>12</v>
      </c>
      <c r="F161" s="10" t="s">
        <v>6</v>
      </c>
      <c r="G161" s="10">
        <v>1</v>
      </c>
      <c r="K161" s="13" t="s">
        <v>17</v>
      </c>
      <c r="L161" s="14" t="s">
        <v>133</v>
      </c>
      <c r="N161" s="12" t="s">
        <v>135</v>
      </c>
    </row>
    <row r="162" spans="1:15" ht="14.25" customHeight="1" x14ac:dyDescent="0.2">
      <c r="A162" s="10">
        <v>1978</v>
      </c>
      <c r="B162" s="11">
        <v>42291</v>
      </c>
      <c r="C162" s="12" t="s">
        <v>36</v>
      </c>
      <c r="D162" s="10">
        <v>3</v>
      </c>
      <c r="E162" s="10">
        <v>6</v>
      </c>
      <c r="F162" s="10" t="s">
        <v>7</v>
      </c>
      <c r="H162" s="10">
        <v>1</v>
      </c>
      <c r="K162" s="13" t="s">
        <v>16</v>
      </c>
      <c r="L162" s="14" t="s">
        <v>51</v>
      </c>
      <c r="N162" s="12" t="s">
        <v>135</v>
      </c>
      <c r="O162" s="12" t="s">
        <v>99</v>
      </c>
    </row>
    <row r="163" spans="1:15" ht="14.25" customHeight="1" x14ac:dyDescent="0.2">
      <c r="A163" s="10">
        <v>1978</v>
      </c>
      <c r="B163" s="11">
        <v>42297</v>
      </c>
      <c r="C163" s="12" t="s">
        <v>102</v>
      </c>
      <c r="D163" s="10">
        <v>30</v>
      </c>
      <c r="E163" s="10">
        <v>6</v>
      </c>
      <c r="F163" s="10" t="s">
        <v>6</v>
      </c>
      <c r="G163" s="10">
        <v>1</v>
      </c>
      <c r="K163" s="13" t="s">
        <v>17</v>
      </c>
      <c r="L163" s="14" t="s">
        <v>133</v>
      </c>
      <c r="N163" s="12" t="s">
        <v>135</v>
      </c>
    </row>
    <row r="164" spans="1:15" ht="14.25" customHeight="1" x14ac:dyDescent="0.2">
      <c r="A164" s="10">
        <v>1978</v>
      </c>
      <c r="B164" s="11">
        <v>42304</v>
      </c>
      <c r="C164" s="12" t="s">
        <v>32</v>
      </c>
      <c r="D164" s="10">
        <v>40</v>
      </c>
      <c r="E164" s="10">
        <v>8</v>
      </c>
      <c r="F164" s="10" t="s">
        <v>6</v>
      </c>
      <c r="G164" s="10">
        <v>1</v>
      </c>
      <c r="K164" s="13" t="s">
        <v>16</v>
      </c>
      <c r="L164" s="14" t="s">
        <v>39</v>
      </c>
      <c r="N164" s="12" t="s">
        <v>135</v>
      </c>
    </row>
    <row r="165" spans="1:15" ht="14.25" customHeight="1" x14ac:dyDescent="0.2">
      <c r="A165" s="10">
        <v>1978</v>
      </c>
      <c r="B165" s="11">
        <v>42311</v>
      </c>
      <c r="C165" s="12" t="s">
        <v>115</v>
      </c>
      <c r="D165" s="10">
        <v>19</v>
      </c>
      <c r="E165" s="10">
        <v>31</v>
      </c>
      <c r="F165" s="10" t="s">
        <v>7</v>
      </c>
      <c r="H165" s="10">
        <v>1</v>
      </c>
      <c r="K165" s="13" t="s">
        <v>16</v>
      </c>
      <c r="L165" s="14" t="s">
        <v>138</v>
      </c>
      <c r="N165" s="12" t="s">
        <v>135</v>
      </c>
    </row>
    <row r="166" spans="1:15" ht="14.25" customHeight="1" x14ac:dyDescent="0.2">
      <c r="A166" s="38">
        <v>1979</v>
      </c>
      <c r="B166" s="39">
        <v>42254</v>
      </c>
      <c r="C166" s="40" t="s">
        <v>33</v>
      </c>
      <c r="D166" s="41">
        <v>7</v>
      </c>
      <c r="E166" s="41">
        <v>22</v>
      </c>
      <c r="F166" s="41" t="s">
        <v>7</v>
      </c>
      <c r="G166" s="41"/>
      <c r="H166" s="41">
        <v>1</v>
      </c>
      <c r="I166" s="41"/>
      <c r="J166" s="41"/>
      <c r="K166" s="42" t="s">
        <v>17</v>
      </c>
      <c r="L166" s="43" t="s">
        <v>133</v>
      </c>
      <c r="M166" s="44"/>
      <c r="N166" s="40" t="s">
        <v>135</v>
      </c>
      <c r="O166" s="40"/>
    </row>
    <row r="167" spans="1:15" ht="14.25" customHeight="1" x14ac:dyDescent="0.2">
      <c r="A167" s="38">
        <v>1979</v>
      </c>
      <c r="B167" s="39">
        <v>42261</v>
      </c>
      <c r="C167" s="40" t="s">
        <v>30</v>
      </c>
      <c r="D167" s="41">
        <v>0</v>
      </c>
      <c r="E167" s="41">
        <v>24</v>
      </c>
      <c r="F167" s="41" t="s">
        <v>7</v>
      </c>
      <c r="G167" s="41"/>
      <c r="H167" s="41">
        <v>1</v>
      </c>
      <c r="I167" s="41"/>
      <c r="J167" s="41"/>
      <c r="K167" s="42" t="s">
        <v>16</v>
      </c>
      <c r="L167" s="43" t="s">
        <v>30</v>
      </c>
      <c r="M167" s="44"/>
      <c r="N167" s="40" t="s">
        <v>135</v>
      </c>
      <c r="O167" s="40"/>
    </row>
    <row r="168" spans="1:15" ht="14.25" customHeight="1" x14ac:dyDescent="0.2">
      <c r="A168" s="38">
        <v>1979</v>
      </c>
      <c r="B168" s="39">
        <v>42271</v>
      </c>
      <c r="C168" s="40" t="s">
        <v>112</v>
      </c>
      <c r="D168" s="41">
        <v>21</v>
      </c>
      <c r="E168" s="41">
        <v>7</v>
      </c>
      <c r="F168" s="41" t="s">
        <v>6</v>
      </c>
      <c r="G168" s="41">
        <v>1</v>
      </c>
      <c r="H168" s="41"/>
      <c r="I168" s="41"/>
      <c r="J168" s="41"/>
      <c r="K168" s="42" t="s">
        <v>17</v>
      </c>
      <c r="L168" s="43" t="s">
        <v>133</v>
      </c>
      <c r="M168" s="44"/>
      <c r="N168" s="40" t="s">
        <v>135</v>
      </c>
      <c r="O168" s="40" t="s">
        <v>99</v>
      </c>
    </row>
    <row r="169" spans="1:15" ht="14.25" customHeight="1" x14ac:dyDescent="0.2">
      <c r="A169" s="38">
        <v>1979</v>
      </c>
      <c r="B169" s="39">
        <v>42275</v>
      </c>
      <c r="C169" s="40" t="s">
        <v>113</v>
      </c>
      <c r="D169" s="41">
        <v>30</v>
      </c>
      <c r="E169" s="41">
        <v>7</v>
      </c>
      <c r="F169" s="41" t="s">
        <v>6</v>
      </c>
      <c r="G169" s="41">
        <v>1</v>
      </c>
      <c r="H169" s="41"/>
      <c r="I169" s="41"/>
      <c r="J169" s="41"/>
      <c r="K169" s="42" t="s">
        <v>17</v>
      </c>
      <c r="L169" s="43" t="s">
        <v>133</v>
      </c>
      <c r="M169" s="44"/>
      <c r="N169" s="40" t="s">
        <v>135</v>
      </c>
      <c r="O169" s="40"/>
    </row>
    <row r="170" spans="1:15" ht="14.25" customHeight="1" x14ac:dyDescent="0.2">
      <c r="A170" s="38">
        <v>1979</v>
      </c>
      <c r="B170" s="39">
        <v>42282</v>
      </c>
      <c r="C170" s="40" t="s">
        <v>109</v>
      </c>
      <c r="D170" s="41">
        <v>6</v>
      </c>
      <c r="E170" s="41">
        <v>10</v>
      </c>
      <c r="F170" s="41" t="s">
        <v>7</v>
      </c>
      <c r="G170" s="41"/>
      <c r="H170" s="41">
        <v>1</v>
      </c>
      <c r="I170" s="41"/>
      <c r="J170" s="41"/>
      <c r="K170" s="42" t="s">
        <v>16</v>
      </c>
      <c r="L170" s="43" t="s">
        <v>109</v>
      </c>
      <c r="M170" s="44"/>
      <c r="N170" s="40" t="s">
        <v>135</v>
      </c>
      <c r="O170" s="40"/>
    </row>
    <row r="171" spans="1:15" ht="14.25" customHeight="1" x14ac:dyDescent="0.2">
      <c r="A171" s="38">
        <v>1979</v>
      </c>
      <c r="B171" s="39">
        <v>42289</v>
      </c>
      <c r="C171" s="40" t="s">
        <v>114</v>
      </c>
      <c r="D171" s="41">
        <v>0</v>
      </c>
      <c r="E171" s="41">
        <v>59</v>
      </c>
      <c r="F171" s="41" t="s">
        <v>7</v>
      </c>
      <c r="G171" s="41"/>
      <c r="H171" s="41">
        <v>1</v>
      </c>
      <c r="I171" s="41"/>
      <c r="J171" s="41"/>
      <c r="K171" s="42" t="s">
        <v>16</v>
      </c>
      <c r="L171" s="43" t="s">
        <v>139</v>
      </c>
      <c r="M171" s="44"/>
      <c r="N171" s="40" t="s">
        <v>135</v>
      </c>
      <c r="O171" s="40"/>
    </row>
    <row r="172" spans="1:15" ht="14.25" customHeight="1" x14ac:dyDescent="0.2">
      <c r="A172" s="38">
        <v>1979</v>
      </c>
      <c r="B172" s="39">
        <v>42296</v>
      </c>
      <c r="C172" s="40" t="s">
        <v>36</v>
      </c>
      <c r="D172" s="41">
        <v>3</v>
      </c>
      <c r="E172" s="41">
        <v>20</v>
      </c>
      <c r="F172" s="41" t="s">
        <v>7</v>
      </c>
      <c r="G172" s="41"/>
      <c r="H172" s="41">
        <v>1</v>
      </c>
      <c r="I172" s="41"/>
      <c r="J172" s="41"/>
      <c r="K172" s="42" t="s">
        <v>17</v>
      </c>
      <c r="L172" s="43" t="s">
        <v>133</v>
      </c>
      <c r="M172" s="44"/>
      <c r="N172" s="40" t="s">
        <v>135</v>
      </c>
      <c r="O172" s="40"/>
    </row>
    <row r="173" spans="1:15" ht="14.25" customHeight="1" x14ac:dyDescent="0.2">
      <c r="A173" s="38">
        <v>1979</v>
      </c>
      <c r="B173" s="39">
        <v>42303</v>
      </c>
      <c r="C173" s="40" t="s">
        <v>102</v>
      </c>
      <c r="D173" s="41">
        <v>10</v>
      </c>
      <c r="E173" s="41">
        <v>8</v>
      </c>
      <c r="F173" s="41" t="s">
        <v>6</v>
      </c>
      <c r="G173" s="41">
        <v>1</v>
      </c>
      <c r="H173" s="41"/>
      <c r="I173" s="41"/>
      <c r="J173" s="41"/>
      <c r="K173" s="42" t="s">
        <v>16</v>
      </c>
      <c r="L173" s="43" t="s">
        <v>137</v>
      </c>
      <c r="M173" s="44"/>
      <c r="N173" s="40" t="s">
        <v>135</v>
      </c>
      <c r="O173" s="40"/>
    </row>
    <row r="174" spans="1:15" ht="14.25" customHeight="1" x14ac:dyDescent="0.2">
      <c r="A174" s="38">
        <v>1979</v>
      </c>
      <c r="B174" s="39">
        <v>42310</v>
      </c>
      <c r="C174" s="40" t="s">
        <v>32</v>
      </c>
      <c r="D174" s="41">
        <v>21</v>
      </c>
      <c r="E174" s="41">
        <v>18</v>
      </c>
      <c r="F174" s="41" t="s">
        <v>6</v>
      </c>
      <c r="G174" s="41">
        <v>1</v>
      </c>
      <c r="H174" s="41"/>
      <c r="I174" s="41"/>
      <c r="J174" s="41"/>
      <c r="K174" s="42" t="s">
        <v>16</v>
      </c>
      <c r="L174" s="43" t="s">
        <v>133</v>
      </c>
      <c r="M174" s="44"/>
      <c r="N174" s="40" t="s">
        <v>135</v>
      </c>
      <c r="O174" s="40"/>
    </row>
    <row r="175" spans="1:15" ht="14.25" customHeight="1" x14ac:dyDescent="0.2">
      <c r="A175" s="38">
        <v>1979</v>
      </c>
      <c r="B175" s="39">
        <v>42317</v>
      </c>
      <c r="C175" s="40" t="s">
        <v>115</v>
      </c>
      <c r="D175" s="41">
        <v>0</v>
      </c>
      <c r="E175" s="41">
        <v>57</v>
      </c>
      <c r="F175" s="41" t="s">
        <v>7</v>
      </c>
      <c r="G175" s="41"/>
      <c r="H175" s="41">
        <v>1</v>
      </c>
      <c r="I175" s="41"/>
      <c r="J175" s="41"/>
      <c r="K175" s="42" t="s">
        <v>17</v>
      </c>
      <c r="L175" s="43" t="s">
        <v>133</v>
      </c>
      <c r="M175" s="44"/>
      <c r="N175" s="40" t="s">
        <v>135</v>
      </c>
      <c r="O175" s="40"/>
    </row>
    <row r="176" spans="1:15" ht="14.25" customHeight="1" x14ac:dyDescent="0.2">
      <c r="A176" s="10">
        <v>1980</v>
      </c>
      <c r="B176" s="11">
        <v>42252</v>
      </c>
      <c r="C176" s="12" t="s">
        <v>30</v>
      </c>
      <c r="D176" s="10">
        <v>13</v>
      </c>
      <c r="E176" s="10">
        <v>28</v>
      </c>
      <c r="F176" s="10" t="s">
        <v>7</v>
      </c>
      <c r="H176" s="10">
        <v>1</v>
      </c>
      <c r="K176" s="13" t="s">
        <v>17</v>
      </c>
      <c r="L176" s="14" t="s">
        <v>133</v>
      </c>
      <c r="N176" s="12" t="s">
        <v>135</v>
      </c>
    </row>
    <row r="177" spans="1:15" ht="14.25" customHeight="1" x14ac:dyDescent="0.2">
      <c r="A177" s="10">
        <v>1980</v>
      </c>
      <c r="B177" s="11">
        <v>42259</v>
      </c>
      <c r="C177" s="12" t="s">
        <v>31</v>
      </c>
      <c r="D177" s="10">
        <v>7</v>
      </c>
      <c r="E177" s="10">
        <v>16</v>
      </c>
      <c r="F177" s="10" t="s">
        <v>7</v>
      </c>
      <c r="H177" s="10">
        <v>1</v>
      </c>
      <c r="K177" s="13" t="s">
        <v>16</v>
      </c>
      <c r="L177" s="14" t="s">
        <v>40</v>
      </c>
      <c r="N177" s="12" t="s">
        <v>135</v>
      </c>
    </row>
    <row r="178" spans="1:15" ht="14.25" customHeight="1" x14ac:dyDescent="0.2">
      <c r="A178" s="10">
        <v>1980</v>
      </c>
      <c r="B178" s="11">
        <v>42266</v>
      </c>
      <c r="C178" s="12" t="s">
        <v>109</v>
      </c>
      <c r="D178" s="10">
        <v>13</v>
      </c>
      <c r="E178" s="10">
        <v>0</v>
      </c>
      <c r="F178" s="10" t="s">
        <v>6</v>
      </c>
      <c r="G178" s="10">
        <v>1</v>
      </c>
      <c r="K178" s="13" t="s">
        <v>17</v>
      </c>
      <c r="L178" s="14" t="s">
        <v>133</v>
      </c>
      <c r="N178" s="12" t="s">
        <v>135</v>
      </c>
    </row>
    <row r="179" spans="1:15" ht="14.25" customHeight="1" x14ac:dyDescent="0.2">
      <c r="A179" s="10">
        <v>1980</v>
      </c>
      <c r="B179" s="11">
        <v>42273</v>
      </c>
      <c r="C179" s="12" t="s">
        <v>33</v>
      </c>
      <c r="D179" s="10">
        <v>7</v>
      </c>
      <c r="E179" s="10">
        <v>41</v>
      </c>
      <c r="F179" s="10" t="s">
        <v>7</v>
      </c>
      <c r="H179" s="10">
        <v>1</v>
      </c>
      <c r="K179" s="13" t="s">
        <v>16</v>
      </c>
      <c r="L179" s="14" t="s">
        <v>41</v>
      </c>
      <c r="M179" s="15" t="s">
        <v>100</v>
      </c>
      <c r="N179" s="12" t="s">
        <v>135</v>
      </c>
    </row>
    <row r="180" spans="1:15" ht="14.25" customHeight="1" x14ac:dyDescent="0.2">
      <c r="A180" s="10">
        <v>1980</v>
      </c>
      <c r="B180" s="11">
        <v>42280</v>
      </c>
      <c r="C180" s="12" t="s">
        <v>34</v>
      </c>
      <c r="D180" s="10">
        <v>28</v>
      </c>
      <c r="E180" s="10">
        <v>13</v>
      </c>
      <c r="F180" s="10" t="s">
        <v>6</v>
      </c>
      <c r="G180" s="10">
        <v>1</v>
      </c>
      <c r="K180" s="13" t="s">
        <v>17</v>
      </c>
      <c r="L180" s="14" t="s">
        <v>133</v>
      </c>
      <c r="N180" s="12" t="s">
        <v>135</v>
      </c>
    </row>
    <row r="181" spans="1:15" ht="14.25" customHeight="1" x14ac:dyDescent="0.2">
      <c r="A181" s="10">
        <v>1980</v>
      </c>
      <c r="B181" s="11">
        <v>42287</v>
      </c>
      <c r="C181" s="12" t="s">
        <v>36</v>
      </c>
      <c r="D181" s="10">
        <v>19</v>
      </c>
      <c r="E181" s="10">
        <v>7</v>
      </c>
      <c r="F181" s="10" t="s">
        <v>6</v>
      </c>
      <c r="G181" s="10">
        <v>1</v>
      </c>
      <c r="K181" s="13" t="s">
        <v>16</v>
      </c>
      <c r="L181" s="14" t="s">
        <v>51</v>
      </c>
      <c r="N181" s="12" t="s">
        <v>135</v>
      </c>
    </row>
    <row r="182" spans="1:15" ht="14.25" customHeight="1" x14ac:dyDescent="0.2">
      <c r="A182" s="10">
        <v>1980</v>
      </c>
      <c r="B182" s="11">
        <v>42294</v>
      </c>
      <c r="C182" s="12" t="s">
        <v>110</v>
      </c>
      <c r="D182" s="10">
        <v>0</v>
      </c>
      <c r="E182" s="10">
        <v>35</v>
      </c>
      <c r="F182" s="10" t="s">
        <v>7</v>
      </c>
      <c r="H182" s="10">
        <v>1</v>
      </c>
      <c r="K182" s="13" t="s">
        <v>16</v>
      </c>
      <c r="L182" s="14" t="s">
        <v>110</v>
      </c>
      <c r="M182" s="15" t="s">
        <v>111</v>
      </c>
      <c r="N182" s="12" t="s">
        <v>135</v>
      </c>
    </row>
    <row r="183" spans="1:15" ht="14.25" customHeight="1" x14ac:dyDescent="0.2">
      <c r="A183" s="10">
        <v>1980</v>
      </c>
      <c r="B183" s="11">
        <v>42301</v>
      </c>
      <c r="C183" s="12" t="s">
        <v>102</v>
      </c>
      <c r="D183" s="10">
        <v>50</v>
      </c>
      <c r="E183" s="10">
        <v>8</v>
      </c>
      <c r="F183" s="10" t="s">
        <v>6</v>
      </c>
      <c r="G183" s="10">
        <v>1</v>
      </c>
      <c r="K183" s="13" t="s">
        <v>17</v>
      </c>
      <c r="L183" s="14" t="s">
        <v>133</v>
      </c>
      <c r="N183" s="12" t="s">
        <v>135</v>
      </c>
    </row>
    <row r="184" spans="1:15" ht="14.25" customHeight="1" x14ac:dyDescent="0.2">
      <c r="A184" s="10">
        <v>1980</v>
      </c>
      <c r="B184" s="11">
        <v>42308</v>
      </c>
      <c r="C184" s="12" t="s">
        <v>103</v>
      </c>
      <c r="D184" s="10">
        <v>14</v>
      </c>
      <c r="E184" s="10">
        <v>21</v>
      </c>
      <c r="F184" s="10" t="s">
        <v>7</v>
      </c>
      <c r="H184" s="10">
        <v>1</v>
      </c>
      <c r="K184" s="13" t="s">
        <v>17</v>
      </c>
      <c r="L184" s="14" t="s">
        <v>133</v>
      </c>
      <c r="N184" s="12" t="s">
        <v>135</v>
      </c>
    </row>
    <row r="185" spans="1:15" ht="14.25" customHeight="1" x14ac:dyDescent="0.2">
      <c r="A185" s="10">
        <v>1980</v>
      </c>
      <c r="B185" s="11">
        <v>42315</v>
      </c>
      <c r="C185" s="12" t="s">
        <v>32</v>
      </c>
      <c r="D185" s="10">
        <v>19</v>
      </c>
      <c r="E185" s="10">
        <v>3</v>
      </c>
      <c r="F185" s="10" t="s">
        <v>6</v>
      </c>
      <c r="G185" s="10">
        <v>1</v>
      </c>
      <c r="K185" s="13" t="s">
        <v>16</v>
      </c>
      <c r="L185" s="14" t="s">
        <v>39</v>
      </c>
      <c r="N185" s="12" t="s">
        <v>135</v>
      </c>
    </row>
    <row r="186" spans="1:15" ht="14.25" customHeight="1" x14ac:dyDescent="0.2">
      <c r="A186" s="38">
        <v>1981</v>
      </c>
      <c r="B186" s="39">
        <v>42252</v>
      </c>
      <c r="C186" s="40" t="s">
        <v>30</v>
      </c>
      <c r="D186" s="41">
        <v>28</v>
      </c>
      <c r="E186" s="41">
        <v>20</v>
      </c>
      <c r="F186" s="41" t="s">
        <v>6</v>
      </c>
      <c r="G186" s="41">
        <v>1</v>
      </c>
      <c r="H186" s="41"/>
      <c r="I186" s="41"/>
      <c r="J186" s="41"/>
      <c r="K186" s="42" t="s">
        <v>16</v>
      </c>
      <c r="L186" s="43" t="s">
        <v>30</v>
      </c>
      <c r="M186" s="44"/>
      <c r="N186" s="40" t="s">
        <v>135</v>
      </c>
      <c r="O186" s="40" t="s">
        <v>99</v>
      </c>
    </row>
    <row r="187" spans="1:15" ht="14.25" customHeight="1" x14ac:dyDescent="0.2">
      <c r="A187" s="38">
        <v>1981</v>
      </c>
      <c r="B187" s="39">
        <v>42258</v>
      </c>
      <c r="C187" s="40" t="s">
        <v>31</v>
      </c>
      <c r="D187" s="41">
        <v>20</v>
      </c>
      <c r="E187" s="41">
        <v>0</v>
      </c>
      <c r="F187" s="41" t="s">
        <v>6</v>
      </c>
      <c r="G187" s="41">
        <v>1</v>
      </c>
      <c r="H187" s="41"/>
      <c r="I187" s="41"/>
      <c r="J187" s="41"/>
      <c r="K187" s="42" t="s">
        <v>17</v>
      </c>
      <c r="L187" s="43" t="s">
        <v>133</v>
      </c>
      <c r="M187" s="44"/>
      <c r="N187" s="40" t="s">
        <v>135</v>
      </c>
      <c r="O187" s="40"/>
    </row>
    <row r="188" spans="1:15" ht="14.25" customHeight="1" x14ac:dyDescent="0.2">
      <c r="A188" s="38">
        <v>1981</v>
      </c>
      <c r="B188" s="39">
        <v>42265</v>
      </c>
      <c r="C188" s="40" t="s">
        <v>109</v>
      </c>
      <c r="D188" s="41">
        <v>34</v>
      </c>
      <c r="E188" s="41">
        <v>6</v>
      </c>
      <c r="F188" s="41" t="s">
        <v>6</v>
      </c>
      <c r="G188" s="41">
        <v>1</v>
      </c>
      <c r="H188" s="41"/>
      <c r="I188" s="41"/>
      <c r="J188" s="41"/>
      <c r="K188" s="42" t="s">
        <v>16</v>
      </c>
      <c r="L188" s="43" t="s">
        <v>109</v>
      </c>
      <c r="M188" s="44"/>
      <c r="N188" s="40" t="s">
        <v>135</v>
      </c>
      <c r="O188" s="40"/>
    </row>
    <row r="189" spans="1:15" ht="14.25" customHeight="1" x14ac:dyDescent="0.2">
      <c r="A189" s="38">
        <v>1981</v>
      </c>
      <c r="B189" s="39">
        <v>42272</v>
      </c>
      <c r="C189" s="40" t="s">
        <v>33</v>
      </c>
      <c r="D189" s="41">
        <v>0</v>
      </c>
      <c r="E189" s="41">
        <v>27</v>
      </c>
      <c r="F189" s="41" t="s">
        <v>7</v>
      </c>
      <c r="G189" s="41"/>
      <c r="H189" s="41">
        <v>1</v>
      </c>
      <c r="I189" s="41"/>
      <c r="J189" s="41"/>
      <c r="K189" s="42" t="s">
        <v>17</v>
      </c>
      <c r="L189" s="43" t="s">
        <v>133</v>
      </c>
      <c r="M189" s="44"/>
      <c r="N189" s="40" t="s">
        <v>135</v>
      </c>
      <c r="O189" s="40"/>
    </row>
    <row r="190" spans="1:15" ht="14.25" customHeight="1" x14ac:dyDescent="0.2">
      <c r="A190" s="38">
        <v>1981</v>
      </c>
      <c r="B190" s="39">
        <v>42279</v>
      </c>
      <c r="C190" s="40" t="s">
        <v>34</v>
      </c>
      <c r="D190" s="41">
        <v>33</v>
      </c>
      <c r="E190" s="41">
        <v>7</v>
      </c>
      <c r="F190" s="41" t="s">
        <v>6</v>
      </c>
      <c r="G190" s="41">
        <v>1</v>
      </c>
      <c r="H190" s="41"/>
      <c r="I190" s="41"/>
      <c r="J190" s="41"/>
      <c r="K190" s="42" t="s">
        <v>16</v>
      </c>
      <c r="L190" s="43" t="s">
        <v>42</v>
      </c>
      <c r="M190" s="44"/>
      <c r="N190" s="40" t="s">
        <v>135</v>
      </c>
      <c r="O190" s="40"/>
    </row>
    <row r="191" spans="1:15" ht="14.25" customHeight="1" x14ac:dyDescent="0.2">
      <c r="A191" s="38">
        <v>1984</v>
      </c>
      <c r="B191" s="39">
        <v>42286</v>
      </c>
      <c r="C191" s="40" t="s">
        <v>36</v>
      </c>
      <c r="D191" s="41">
        <v>34</v>
      </c>
      <c r="E191" s="41">
        <v>14</v>
      </c>
      <c r="F191" s="41" t="s">
        <v>6</v>
      </c>
      <c r="G191" s="41">
        <v>1</v>
      </c>
      <c r="H191" s="41"/>
      <c r="I191" s="41"/>
      <c r="J191" s="41"/>
      <c r="K191" s="42" t="s">
        <v>17</v>
      </c>
      <c r="L191" s="43" t="s">
        <v>133</v>
      </c>
      <c r="M191" s="44"/>
      <c r="N191" s="40" t="s">
        <v>135</v>
      </c>
      <c r="O191" s="40"/>
    </row>
    <row r="192" spans="1:15" ht="14.25" customHeight="1" x14ac:dyDescent="0.2">
      <c r="A192" s="38">
        <v>1981</v>
      </c>
      <c r="B192" s="39">
        <v>42293</v>
      </c>
      <c r="C192" s="40" t="s">
        <v>110</v>
      </c>
      <c r="D192" s="41">
        <v>14</v>
      </c>
      <c r="E192" s="41">
        <v>14</v>
      </c>
      <c r="F192" s="41" t="s">
        <v>8</v>
      </c>
      <c r="G192" s="41"/>
      <c r="H192" s="41"/>
      <c r="I192" s="41">
        <v>1</v>
      </c>
      <c r="J192" s="41"/>
      <c r="K192" s="42" t="s">
        <v>17</v>
      </c>
      <c r="L192" s="43" t="s">
        <v>133</v>
      </c>
      <c r="M192" s="44"/>
      <c r="N192" s="40" t="s">
        <v>135</v>
      </c>
      <c r="O192" s="40"/>
    </row>
    <row r="193" spans="1:15" ht="14.25" customHeight="1" x14ac:dyDescent="0.2">
      <c r="A193" s="38">
        <v>1981</v>
      </c>
      <c r="B193" s="39">
        <v>42301</v>
      </c>
      <c r="C193" s="40" t="s">
        <v>102</v>
      </c>
      <c r="D193" s="41">
        <v>28</v>
      </c>
      <c r="E193" s="41">
        <v>7</v>
      </c>
      <c r="F193" s="41" t="s">
        <v>6</v>
      </c>
      <c r="G193" s="41">
        <v>1</v>
      </c>
      <c r="H193" s="41"/>
      <c r="I193" s="41"/>
      <c r="J193" s="41"/>
      <c r="K193" s="42" t="s">
        <v>16</v>
      </c>
      <c r="L193" s="43" t="s">
        <v>102</v>
      </c>
      <c r="M193" s="44"/>
      <c r="N193" s="40" t="s">
        <v>135</v>
      </c>
      <c r="O193" s="40" t="s">
        <v>99</v>
      </c>
    </row>
    <row r="194" spans="1:15" ht="14.25" customHeight="1" x14ac:dyDescent="0.2">
      <c r="A194" s="38">
        <v>1981</v>
      </c>
      <c r="B194" s="39">
        <v>42307</v>
      </c>
      <c r="C194" s="40" t="s">
        <v>103</v>
      </c>
      <c r="D194" s="41">
        <v>21</v>
      </c>
      <c r="E194" s="41">
        <v>6</v>
      </c>
      <c r="F194" s="41" t="s">
        <v>6</v>
      </c>
      <c r="G194" s="41">
        <v>1</v>
      </c>
      <c r="H194" s="41"/>
      <c r="I194" s="41"/>
      <c r="J194" s="41"/>
      <c r="K194" s="42" t="s">
        <v>16</v>
      </c>
      <c r="L194" s="43" t="s">
        <v>103</v>
      </c>
      <c r="M194" s="44"/>
      <c r="N194" s="40" t="s">
        <v>135</v>
      </c>
      <c r="O194" s="40"/>
    </row>
    <row r="195" spans="1:15" ht="14.25" customHeight="1" x14ac:dyDescent="0.2">
      <c r="A195" s="38">
        <v>1981</v>
      </c>
      <c r="B195" s="39">
        <v>42314</v>
      </c>
      <c r="C195" s="40" t="s">
        <v>32</v>
      </c>
      <c r="D195" s="41">
        <v>34</v>
      </c>
      <c r="E195" s="41">
        <v>0</v>
      </c>
      <c r="F195" s="41" t="s">
        <v>6</v>
      </c>
      <c r="G195" s="41">
        <v>1</v>
      </c>
      <c r="H195" s="41"/>
      <c r="I195" s="41"/>
      <c r="J195" s="41"/>
      <c r="K195" s="42" t="s">
        <v>17</v>
      </c>
      <c r="L195" s="43" t="s">
        <v>133</v>
      </c>
      <c r="M195" s="44"/>
      <c r="N195" s="40" t="s">
        <v>135</v>
      </c>
      <c r="O195" s="40"/>
    </row>
    <row r="196" spans="1:15" ht="14.25" customHeight="1" x14ac:dyDescent="0.2">
      <c r="A196" s="10">
        <v>1982</v>
      </c>
      <c r="B196" s="11">
        <v>42250</v>
      </c>
      <c r="C196" s="12" t="s">
        <v>102</v>
      </c>
      <c r="D196" s="10">
        <v>26</v>
      </c>
      <c r="E196" s="10">
        <v>0</v>
      </c>
      <c r="F196" s="10" t="s">
        <v>6</v>
      </c>
      <c r="G196" s="10">
        <v>1</v>
      </c>
      <c r="K196" s="13" t="s">
        <v>17</v>
      </c>
      <c r="L196" s="14" t="s">
        <v>133</v>
      </c>
      <c r="N196" s="12" t="s">
        <v>135</v>
      </c>
    </row>
    <row r="197" spans="1:15" ht="14.25" customHeight="1" x14ac:dyDescent="0.2">
      <c r="A197" s="10">
        <v>1982</v>
      </c>
      <c r="B197" s="11">
        <v>42257</v>
      </c>
      <c r="C197" s="12" t="s">
        <v>30</v>
      </c>
      <c r="D197" s="10">
        <v>0</v>
      </c>
      <c r="E197" s="10">
        <v>6</v>
      </c>
      <c r="F197" s="10" t="s">
        <v>7</v>
      </c>
      <c r="H197" s="10">
        <v>1</v>
      </c>
      <c r="K197" s="13" t="s">
        <v>17</v>
      </c>
      <c r="L197" s="14" t="s">
        <v>133</v>
      </c>
      <c r="N197" s="12" t="s">
        <v>135</v>
      </c>
    </row>
    <row r="198" spans="1:15" ht="14.25" customHeight="1" x14ac:dyDescent="0.2">
      <c r="A198" s="10">
        <v>1982</v>
      </c>
      <c r="B198" s="11">
        <v>42264</v>
      </c>
      <c r="C198" s="12" t="s">
        <v>31</v>
      </c>
      <c r="D198" s="10">
        <v>0</v>
      </c>
      <c r="E198" s="10">
        <v>19</v>
      </c>
      <c r="F198" s="10" t="s">
        <v>7</v>
      </c>
      <c r="H198" s="10">
        <v>1</v>
      </c>
      <c r="K198" s="13" t="s">
        <v>16</v>
      </c>
      <c r="L198" s="14" t="s">
        <v>40</v>
      </c>
      <c r="N198" s="12" t="s">
        <v>135</v>
      </c>
    </row>
    <row r="199" spans="1:15" ht="14.25" customHeight="1" x14ac:dyDescent="0.2">
      <c r="A199" s="10">
        <v>1982</v>
      </c>
      <c r="B199" s="11">
        <v>42271</v>
      </c>
      <c r="C199" s="12" t="s">
        <v>32</v>
      </c>
      <c r="D199" s="10">
        <v>17</v>
      </c>
      <c r="E199" s="10">
        <v>8</v>
      </c>
      <c r="F199" s="10" t="s">
        <v>6</v>
      </c>
      <c r="G199" s="10">
        <v>1</v>
      </c>
      <c r="K199" s="13" t="s">
        <v>16</v>
      </c>
      <c r="L199" s="14" t="s">
        <v>39</v>
      </c>
      <c r="N199" s="12" t="s">
        <v>135</v>
      </c>
    </row>
    <row r="200" spans="1:15" ht="14.25" customHeight="1" x14ac:dyDescent="0.2">
      <c r="A200" s="10">
        <v>1982</v>
      </c>
      <c r="B200" s="11">
        <v>42278</v>
      </c>
      <c r="C200" s="12" t="s">
        <v>38</v>
      </c>
      <c r="D200" s="10">
        <v>17</v>
      </c>
      <c r="E200" s="10">
        <v>0</v>
      </c>
      <c r="F200" s="10" t="s">
        <v>6</v>
      </c>
      <c r="G200" s="10">
        <v>1</v>
      </c>
      <c r="K200" s="13" t="s">
        <v>17</v>
      </c>
      <c r="L200" s="14" t="s">
        <v>133</v>
      </c>
      <c r="N200" s="12" t="s">
        <v>135</v>
      </c>
    </row>
    <row r="201" spans="1:15" ht="14.25" customHeight="1" x14ac:dyDescent="0.2">
      <c r="A201" s="10">
        <v>1982</v>
      </c>
      <c r="B201" s="11">
        <v>42285</v>
      </c>
      <c r="C201" s="12" t="s">
        <v>98</v>
      </c>
      <c r="D201" s="10">
        <v>18</v>
      </c>
      <c r="E201" s="10">
        <v>7</v>
      </c>
      <c r="F201" s="10" t="s">
        <v>6</v>
      </c>
      <c r="G201" s="10">
        <v>1</v>
      </c>
      <c r="K201" s="13" t="s">
        <v>16</v>
      </c>
      <c r="L201" s="14" t="s">
        <v>145</v>
      </c>
      <c r="N201" s="12" t="s">
        <v>135</v>
      </c>
    </row>
    <row r="202" spans="1:15" ht="14.25" customHeight="1" x14ac:dyDescent="0.2">
      <c r="A202" s="10">
        <v>1982</v>
      </c>
      <c r="B202" s="11">
        <v>42292</v>
      </c>
      <c r="C202" s="12" t="s">
        <v>37</v>
      </c>
      <c r="D202" s="10">
        <v>6</v>
      </c>
      <c r="E202" s="10">
        <v>23</v>
      </c>
      <c r="F202" s="10" t="s">
        <v>7</v>
      </c>
      <c r="H202" s="10">
        <v>1</v>
      </c>
      <c r="K202" s="13" t="s">
        <v>16</v>
      </c>
      <c r="L202" s="14" t="s">
        <v>37</v>
      </c>
      <c r="M202" s="15" t="s">
        <v>140</v>
      </c>
      <c r="N202" s="12" t="s">
        <v>135</v>
      </c>
    </row>
    <row r="203" spans="1:15" ht="14.25" customHeight="1" x14ac:dyDescent="0.2">
      <c r="A203" s="10">
        <v>1982</v>
      </c>
      <c r="B203" s="11">
        <v>42299</v>
      </c>
      <c r="C203" s="12" t="s">
        <v>35</v>
      </c>
      <c r="D203" s="10">
        <v>21</v>
      </c>
      <c r="E203" s="10">
        <v>6</v>
      </c>
      <c r="F203" s="10" t="s">
        <v>6</v>
      </c>
      <c r="G203" s="10">
        <v>1</v>
      </c>
      <c r="K203" s="13" t="s">
        <v>16</v>
      </c>
      <c r="L203" s="14" t="s">
        <v>44</v>
      </c>
      <c r="N203" s="12" t="s">
        <v>135</v>
      </c>
    </row>
    <row r="204" spans="1:15" ht="14.25" customHeight="1" x14ac:dyDescent="0.2">
      <c r="A204" s="10">
        <v>1982</v>
      </c>
      <c r="B204" s="11">
        <v>42306</v>
      </c>
      <c r="C204" s="12" t="s">
        <v>103</v>
      </c>
      <c r="D204" s="10">
        <v>22</v>
      </c>
      <c r="E204" s="10">
        <v>0</v>
      </c>
      <c r="F204" s="10" t="s">
        <v>6</v>
      </c>
      <c r="G204" s="10">
        <v>1</v>
      </c>
      <c r="K204" s="13" t="s">
        <v>17</v>
      </c>
      <c r="L204" s="14" t="s">
        <v>133</v>
      </c>
      <c r="N204" s="12" t="s">
        <v>135</v>
      </c>
    </row>
    <row r="205" spans="1:15" ht="14.25" customHeight="1" x14ac:dyDescent="0.2">
      <c r="A205" s="10">
        <v>1982</v>
      </c>
      <c r="B205" s="11">
        <v>42313</v>
      </c>
      <c r="C205" s="12" t="s">
        <v>97</v>
      </c>
      <c r="D205" s="10">
        <v>7</v>
      </c>
      <c r="E205" s="10">
        <v>25</v>
      </c>
      <c r="F205" s="10" t="s">
        <v>7</v>
      </c>
      <c r="H205" s="10">
        <v>1</v>
      </c>
      <c r="K205" s="13" t="s">
        <v>17</v>
      </c>
      <c r="L205" s="14" t="s">
        <v>133</v>
      </c>
      <c r="N205" s="12" t="s">
        <v>135</v>
      </c>
    </row>
    <row r="206" spans="1:15" ht="14.25" customHeight="1" x14ac:dyDescent="0.2">
      <c r="A206" s="38">
        <v>1983</v>
      </c>
      <c r="B206" s="39">
        <v>42249</v>
      </c>
      <c r="C206" s="40" t="s">
        <v>102</v>
      </c>
      <c r="D206" s="41">
        <v>32</v>
      </c>
      <c r="E206" s="41">
        <v>7</v>
      </c>
      <c r="F206" s="41" t="s">
        <v>6</v>
      </c>
      <c r="G206" s="41">
        <v>1</v>
      </c>
      <c r="H206" s="41"/>
      <c r="I206" s="41"/>
      <c r="J206" s="41"/>
      <c r="K206" s="42" t="s">
        <v>16</v>
      </c>
      <c r="L206" s="43" t="s">
        <v>137</v>
      </c>
      <c r="M206" s="44"/>
      <c r="N206" s="40" t="s">
        <v>142</v>
      </c>
      <c r="O206" s="40"/>
    </row>
    <row r="207" spans="1:15" ht="14.25" customHeight="1" x14ac:dyDescent="0.2">
      <c r="A207" s="38">
        <v>1983</v>
      </c>
      <c r="B207" s="39">
        <v>42256</v>
      </c>
      <c r="C207" s="40" t="s">
        <v>30</v>
      </c>
      <c r="D207" s="41">
        <v>15</v>
      </c>
      <c r="E207" s="41">
        <v>10</v>
      </c>
      <c r="F207" s="41" t="s">
        <v>6</v>
      </c>
      <c r="G207" s="41">
        <v>1</v>
      </c>
      <c r="H207" s="41"/>
      <c r="I207" s="41"/>
      <c r="J207" s="41"/>
      <c r="K207" s="42" t="s">
        <v>16</v>
      </c>
      <c r="L207" s="43" t="s">
        <v>30</v>
      </c>
      <c r="M207" s="44"/>
      <c r="N207" s="40" t="s">
        <v>142</v>
      </c>
      <c r="O207" s="40"/>
    </row>
    <row r="208" spans="1:15" ht="14.25" customHeight="1" x14ac:dyDescent="0.2">
      <c r="A208" s="38">
        <v>1983</v>
      </c>
      <c r="B208" s="39">
        <v>42263</v>
      </c>
      <c r="C208" s="40" t="s">
        <v>31</v>
      </c>
      <c r="D208" s="41">
        <v>2</v>
      </c>
      <c r="E208" s="41">
        <v>7</v>
      </c>
      <c r="F208" s="41" t="s">
        <v>7</v>
      </c>
      <c r="G208" s="41"/>
      <c r="H208" s="41">
        <v>1</v>
      </c>
      <c r="I208" s="41"/>
      <c r="J208" s="41"/>
      <c r="K208" s="42" t="s">
        <v>17</v>
      </c>
      <c r="L208" s="43" t="s">
        <v>133</v>
      </c>
      <c r="M208" s="44"/>
      <c r="N208" s="40" t="s">
        <v>142</v>
      </c>
      <c r="O208" s="40"/>
    </row>
    <row r="209" spans="1:15" ht="14.25" customHeight="1" x14ac:dyDescent="0.2">
      <c r="A209" s="38">
        <v>1983</v>
      </c>
      <c r="B209" s="39">
        <v>42270</v>
      </c>
      <c r="C209" s="40" t="s">
        <v>32</v>
      </c>
      <c r="D209" s="41">
        <v>13</v>
      </c>
      <c r="E209" s="41">
        <v>7</v>
      </c>
      <c r="F209" s="41" t="s">
        <v>6</v>
      </c>
      <c r="G209" s="41">
        <v>1</v>
      </c>
      <c r="H209" s="41"/>
      <c r="I209" s="41"/>
      <c r="J209" s="41"/>
      <c r="K209" s="42" t="s">
        <v>17</v>
      </c>
      <c r="L209" s="43" t="s">
        <v>133</v>
      </c>
      <c r="M209" s="44"/>
      <c r="N209" s="40" t="s">
        <v>142</v>
      </c>
      <c r="O209" s="40"/>
    </row>
    <row r="210" spans="1:15" ht="14.25" customHeight="1" x14ac:dyDescent="0.2">
      <c r="A210" s="38">
        <v>1983</v>
      </c>
      <c r="B210" s="39">
        <v>42278</v>
      </c>
      <c r="C210" s="40" t="s">
        <v>38</v>
      </c>
      <c r="D210" s="41">
        <v>13</v>
      </c>
      <c r="E210" s="41">
        <v>9</v>
      </c>
      <c r="F210" s="41" t="s">
        <v>6</v>
      </c>
      <c r="G210" s="41">
        <v>1</v>
      </c>
      <c r="H210" s="41"/>
      <c r="I210" s="41"/>
      <c r="J210" s="41"/>
      <c r="K210" s="42" t="s">
        <v>16</v>
      </c>
      <c r="L210" s="43" t="s">
        <v>38</v>
      </c>
      <c r="M210" s="44"/>
      <c r="N210" s="40" t="s">
        <v>142</v>
      </c>
      <c r="O210" s="40"/>
    </row>
    <row r="211" spans="1:15" ht="14.25" customHeight="1" x14ac:dyDescent="0.2">
      <c r="A211" s="38">
        <v>1983</v>
      </c>
      <c r="B211" s="39">
        <v>42284</v>
      </c>
      <c r="C211" s="40" t="s">
        <v>98</v>
      </c>
      <c r="D211" s="41">
        <v>10</v>
      </c>
      <c r="E211" s="41">
        <v>6</v>
      </c>
      <c r="F211" s="41" t="s">
        <v>6</v>
      </c>
      <c r="G211" s="41">
        <v>1</v>
      </c>
      <c r="H211" s="41"/>
      <c r="I211" s="41"/>
      <c r="J211" s="41"/>
      <c r="K211" s="42" t="s">
        <v>17</v>
      </c>
      <c r="L211" s="43" t="s">
        <v>133</v>
      </c>
      <c r="M211" s="44"/>
      <c r="N211" s="40" t="s">
        <v>142</v>
      </c>
      <c r="O211" s="40"/>
    </row>
    <row r="212" spans="1:15" ht="14.25" customHeight="1" x14ac:dyDescent="0.2">
      <c r="A212" s="38">
        <v>1983</v>
      </c>
      <c r="B212" s="39">
        <v>42291</v>
      </c>
      <c r="C212" s="40" t="s">
        <v>37</v>
      </c>
      <c r="D212" s="41">
        <v>9</v>
      </c>
      <c r="E212" s="41">
        <v>0</v>
      </c>
      <c r="F212" s="41" t="s">
        <v>6</v>
      </c>
      <c r="G212" s="41">
        <v>1</v>
      </c>
      <c r="H212" s="41"/>
      <c r="I212" s="41"/>
      <c r="J212" s="41"/>
      <c r="K212" s="42" t="s">
        <v>17</v>
      </c>
      <c r="L212" s="43" t="s">
        <v>133</v>
      </c>
      <c r="M212" s="44"/>
      <c r="N212" s="40" t="s">
        <v>142</v>
      </c>
      <c r="O212" s="40"/>
    </row>
    <row r="213" spans="1:15" ht="14.25" customHeight="1" x14ac:dyDescent="0.2">
      <c r="A213" s="38">
        <v>1983</v>
      </c>
      <c r="B213" s="39">
        <v>42299</v>
      </c>
      <c r="C213" s="40" t="s">
        <v>35</v>
      </c>
      <c r="D213" s="41">
        <v>22</v>
      </c>
      <c r="E213" s="41">
        <v>12</v>
      </c>
      <c r="F213" s="41" t="s">
        <v>6</v>
      </c>
      <c r="G213" s="41">
        <v>1</v>
      </c>
      <c r="H213" s="41"/>
      <c r="I213" s="41"/>
      <c r="J213" s="41"/>
      <c r="K213" s="42" t="s">
        <v>17</v>
      </c>
      <c r="L213" s="43" t="s">
        <v>133</v>
      </c>
      <c r="M213" s="44"/>
      <c r="N213" s="40" t="s">
        <v>142</v>
      </c>
      <c r="O213" s="40" t="s">
        <v>99</v>
      </c>
    </row>
    <row r="214" spans="1:15" ht="14.25" customHeight="1" x14ac:dyDescent="0.2">
      <c r="A214" s="38">
        <v>1983</v>
      </c>
      <c r="B214" s="39">
        <v>42306</v>
      </c>
      <c r="C214" s="40" t="s">
        <v>103</v>
      </c>
      <c r="D214" s="41">
        <v>34</v>
      </c>
      <c r="E214" s="41">
        <v>14</v>
      </c>
      <c r="F214" s="41" t="s">
        <v>6</v>
      </c>
      <c r="G214" s="41">
        <v>1</v>
      </c>
      <c r="H214" s="41"/>
      <c r="I214" s="41"/>
      <c r="J214" s="41"/>
      <c r="K214" s="42" t="s">
        <v>16</v>
      </c>
      <c r="L214" s="43" t="s">
        <v>103</v>
      </c>
      <c r="M214" s="44"/>
      <c r="N214" s="40" t="s">
        <v>142</v>
      </c>
      <c r="O214" s="40"/>
    </row>
    <row r="215" spans="1:15" ht="14.25" customHeight="1" x14ac:dyDescent="0.2">
      <c r="A215" s="38">
        <v>1983</v>
      </c>
      <c r="B215" s="39">
        <v>42312</v>
      </c>
      <c r="C215" s="40" t="s">
        <v>97</v>
      </c>
      <c r="D215" s="41">
        <v>0</v>
      </c>
      <c r="E215" s="41">
        <v>34</v>
      </c>
      <c r="F215" s="41" t="s">
        <v>7</v>
      </c>
      <c r="G215" s="41"/>
      <c r="H215" s="41">
        <v>1</v>
      </c>
      <c r="I215" s="41"/>
      <c r="J215" s="41"/>
      <c r="K215" s="42" t="s">
        <v>16</v>
      </c>
      <c r="L215" s="43" t="s">
        <v>106</v>
      </c>
      <c r="M215" s="44"/>
      <c r="N215" s="40" t="s">
        <v>142</v>
      </c>
      <c r="O215" s="40"/>
    </row>
    <row r="216" spans="1:15" ht="14.25" customHeight="1" x14ac:dyDescent="0.2">
      <c r="A216" s="38">
        <v>1983</v>
      </c>
      <c r="B216" s="39">
        <v>42319</v>
      </c>
      <c r="C216" s="40" t="s">
        <v>47</v>
      </c>
      <c r="D216" s="41">
        <v>6</v>
      </c>
      <c r="E216" s="41">
        <v>47</v>
      </c>
      <c r="F216" s="41" t="s">
        <v>7</v>
      </c>
      <c r="G216" s="41"/>
      <c r="H216" s="41">
        <v>1</v>
      </c>
      <c r="I216" s="41"/>
      <c r="J216" s="41"/>
      <c r="K216" s="42" t="s">
        <v>16</v>
      </c>
      <c r="L216" s="43" t="s">
        <v>146</v>
      </c>
      <c r="M216" s="44"/>
      <c r="N216" s="40" t="s">
        <v>142</v>
      </c>
      <c r="O216" s="40" t="s">
        <v>147</v>
      </c>
    </row>
    <row r="217" spans="1:15" ht="14.25" customHeight="1" x14ac:dyDescent="0.2">
      <c r="A217" s="10">
        <v>1984</v>
      </c>
      <c r="B217" s="11">
        <v>42254</v>
      </c>
      <c r="C217" s="12" t="s">
        <v>102</v>
      </c>
      <c r="D217" s="10">
        <v>28</v>
      </c>
      <c r="E217" s="10">
        <v>7</v>
      </c>
      <c r="F217" s="10" t="s">
        <v>6</v>
      </c>
      <c r="G217" s="10">
        <v>1</v>
      </c>
      <c r="K217" s="13" t="s">
        <v>17</v>
      </c>
      <c r="L217" s="14" t="s">
        <v>133</v>
      </c>
      <c r="N217" s="12" t="s">
        <v>142</v>
      </c>
    </row>
    <row r="218" spans="1:15" ht="14.25" customHeight="1" x14ac:dyDescent="0.2">
      <c r="A218" s="10">
        <v>1984</v>
      </c>
      <c r="B218" s="11">
        <v>42261</v>
      </c>
      <c r="C218" s="12" t="s">
        <v>36</v>
      </c>
      <c r="D218" s="10">
        <v>18</v>
      </c>
      <c r="E218" s="10">
        <v>0</v>
      </c>
      <c r="F218" s="10" t="s">
        <v>6</v>
      </c>
      <c r="G218" s="10">
        <v>1</v>
      </c>
      <c r="K218" s="13" t="s">
        <v>17</v>
      </c>
      <c r="L218" s="14" t="s">
        <v>133</v>
      </c>
      <c r="N218" s="12" t="s">
        <v>142</v>
      </c>
    </row>
    <row r="219" spans="1:15" ht="14.25" customHeight="1" x14ac:dyDescent="0.2">
      <c r="A219" s="10">
        <v>1984</v>
      </c>
      <c r="B219" s="11">
        <v>42268</v>
      </c>
      <c r="C219" s="12" t="s">
        <v>103</v>
      </c>
      <c r="D219" s="10">
        <v>32</v>
      </c>
      <c r="E219" s="10">
        <v>0</v>
      </c>
      <c r="F219" s="10" t="s">
        <v>6</v>
      </c>
      <c r="G219" s="10">
        <v>1</v>
      </c>
      <c r="K219" s="13" t="s">
        <v>16</v>
      </c>
      <c r="L219" s="14" t="s">
        <v>103</v>
      </c>
      <c r="N219" s="12" t="s">
        <v>142</v>
      </c>
    </row>
    <row r="220" spans="1:15" ht="14.25" customHeight="1" x14ac:dyDescent="0.2">
      <c r="A220" s="10">
        <v>1984</v>
      </c>
      <c r="B220" s="11">
        <v>42275</v>
      </c>
      <c r="C220" s="12" t="s">
        <v>37</v>
      </c>
      <c r="D220" s="10">
        <v>16</v>
      </c>
      <c r="E220" s="10">
        <v>0</v>
      </c>
      <c r="F220" s="10" t="s">
        <v>6</v>
      </c>
      <c r="G220" s="10">
        <v>1</v>
      </c>
      <c r="K220" s="13" t="s">
        <v>16</v>
      </c>
      <c r="L220" s="14" t="s">
        <v>37</v>
      </c>
      <c r="N220" s="12" t="s">
        <v>142</v>
      </c>
    </row>
    <row r="221" spans="1:15" ht="14.25" customHeight="1" x14ac:dyDescent="0.2">
      <c r="A221" s="10">
        <v>1984</v>
      </c>
      <c r="B221" s="11">
        <v>42282</v>
      </c>
      <c r="C221" s="12" t="s">
        <v>30</v>
      </c>
      <c r="D221" s="10">
        <v>6</v>
      </c>
      <c r="E221" s="10">
        <v>7</v>
      </c>
      <c r="F221" s="10" t="s">
        <v>7</v>
      </c>
      <c r="H221" s="10">
        <v>1</v>
      </c>
      <c r="K221" s="13" t="s">
        <v>17</v>
      </c>
      <c r="L221" s="14" t="s">
        <v>133</v>
      </c>
      <c r="N221" s="12" t="s">
        <v>142</v>
      </c>
    </row>
    <row r="222" spans="1:15" ht="14.25" customHeight="1" x14ac:dyDescent="0.2">
      <c r="A222" s="10">
        <v>1984</v>
      </c>
      <c r="B222" s="11">
        <v>42289</v>
      </c>
      <c r="C222" s="12" t="s">
        <v>105</v>
      </c>
      <c r="D222" s="10">
        <v>8</v>
      </c>
      <c r="E222" s="10">
        <v>10</v>
      </c>
      <c r="F222" s="10" t="s">
        <v>7</v>
      </c>
      <c r="H222" s="10">
        <v>1</v>
      </c>
      <c r="K222" s="13" t="s">
        <v>16</v>
      </c>
      <c r="L222" s="14" t="s">
        <v>107</v>
      </c>
      <c r="M222" s="15" t="s">
        <v>108</v>
      </c>
      <c r="N222" s="12" t="s">
        <v>142</v>
      </c>
    </row>
    <row r="223" spans="1:15" ht="14.25" customHeight="1" x14ac:dyDescent="0.2">
      <c r="A223" s="10">
        <v>1984</v>
      </c>
      <c r="B223" s="11">
        <v>42296</v>
      </c>
      <c r="C223" s="12" t="s">
        <v>98</v>
      </c>
      <c r="D223" s="10">
        <v>0</v>
      </c>
      <c r="E223" s="10">
        <v>30</v>
      </c>
      <c r="F223" s="10" t="s">
        <v>7</v>
      </c>
      <c r="H223" s="10">
        <v>1</v>
      </c>
      <c r="K223" s="13" t="s">
        <v>16</v>
      </c>
      <c r="L223" s="14" t="s">
        <v>145</v>
      </c>
      <c r="N223" s="12" t="s">
        <v>142</v>
      </c>
    </row>
    <row r="224" spans="1:15" ht="14.25" customHeight="1" x14ac:dyDescent="0.2">
      <c r="A224" s="10">
        <v>1984</v>
      </c>
      <c r="B224" s="11">
        <v>42303</v>
      </c>
      <c r="C224" s="12" t="s">
        <v>38</v>
      </c>
      <c r="D224" s="10">
        <v>31</v>
      </c>
      <c r="E224" s="10">
        <v>12</v>
      </c>
      <c r="F224" s="10" t="s">
        <v>6</v>
      </c>
      <c r="G224" s="10">
        <v>1</v>
      </c>
      <c r="K224" s="13" t="s">
        <v>17</v>
      </c>
      <c r="L224" s="14" t="s">
        <v>133</v>
      </c>
      <c r="N224" s="12" t="s">
        <v>142</v>
      </c>
    </row>
    <row r="225" spans="1:15" ht="14.25" customHeight="1" x14ac:dyDescent="0.2">
      <c r="A225" s="10">
        <v>1984</v>
      </c>
      <c r="B225" s="11">
        <v>42310</v>
      </c>
      <c r="C225" s="12" t="s">
        <v>32</v>
      </c>
      <c r="D225" s="10">
        <v>19</v>
      </c>
      <c r="E225" s="10">
        <v>41</v>
      </c>
      <c r="F225" s="10" t="s">
        <v>7</v>
      </c>
      <c r="H225" s="10">
        <v>1</v>
      </c>
      <c r="K225" s="13" t="s">
        <v>16</v>
      </c>
      <c r="L225" s="14" t="s">
        <v>39</v>
      </c>
      <c r="N225" s="12" t="s">
        <v>142</v>
      </c>
    </row>
    <row r="226" spans="1:15" ht="14.25" customHeight="1" x14ac:dyDescent="0.2">
      <c r="A226" s="10">
        <v>1984</v>
      </c>
      <c r="B226" s="11">
        <v>42317</v>
      </c>
      <c r="C226" s="12" t="s">
        <v>97</v>
      </c>
      <c r="D226" s="10">
        <v>6</v>
      </c>
      <c r="E226" s="10">
        <v>7</v>
      </c>
      <c r="F226" s="10" t="s">
        <v>7</v>
      </c>
      <c r="H226" s="10">
        <v>1</v>
      </c>
      <c r="K226" s="13" t="s">
        <v>17</v>
      </c>
      <c r="L226" s="14" t="s">
        <v>133</v>
      </c>
      <c r="N226" s="12" t="s">
        <v>142</v>
      </c>
    </row>
    <row r="227" spans="1:15" ht="14.25" customHeight="1" x14ac:dyDescent="0.2">
      <c r="A227" s="38">
        <v>1985</v>
      </c>
      <c r="B227" s="39">
        <v>42253</v>
      </c>
      <c r="C227" s="40" t="s">
        <v>102</v>
      </c>
      <c r="D227" s="41">
        <v>18</v>
      </c>
      <c r="E227" s="41">
        <v>6</v>
      </c>
      <c r="F227" s="41" t="s">
        <v>6</v>
      </c>
      <c r="G227" s="41">
        <v>1</v>
      </c>
      <c r="H227" s="41"/>
      <c r="I227" s="41"/>
      <c r="J227" s="41"/>
      <c r="K227" s="42" t="s">
        <v>16</v>
      </c>
      <c r="L227" s="43" t="s">
        <v>137</v>
      </c>
      <c r="M227" s="44"/>
      <c r="N227" s="40" t="s">
        <v>142</v>
      </c>
      <c r="O227" s="40"/>
    </row>
    <row r="228" spans="1:15" ht="14.25" customHeight="1" x14ac:dyDescent="0.2">
      <c r="A228" s="38">
        <v>1985</v>
      </c>
      <c r="B228" s="39">
        <v>42260</v>
      </c>
      <c r="C228" s="40" t="s">
        <v>36</v>
      </c>
      <c r="D228" s="41">
        <v>6</v>
      </c>
      <c r="E228" s="41">
        <v>0</v>
      </c>
      <c r="F228" s="41" t="s">
        <v>6</v>
      </c>
      <c r="G228" s="41">
        <v>1</v>
      </c>
      <c r="H228" s="41"/>
      <c r="I228" s="41"/>
      <c r="J228" s="41"/>
      <c r="K228" s="42" t="s">
        <v>17</v>
      </c>
      <c r="L228" s="43" t="s">
        <v>133</v>
      </c>
      <c r="M228" s="44"/>
      <c r="N228" s="40" t="s">
        <v>142</v>
      </c>
      <c r="O228" s="40"/>
    </row>
    <row r="229" spans="1:15" ht="14.25" customHeight="1" x14ac:dyDescent="0.2">
      <c r="A229" s="38">
        <v>1985</v>
      </c>
      <c r="B229" s="39">
        <v>42267</v>
      </c>
      <c r="C229" s="40" t="s">
        <v>103</v>
      </c>
      <c r="D229" s="41">
        <v>7</v>
      </c>
      <c r="E229" s="41">
        <v>34</v>
      </c>
      <c r="F229" s="41" t="s">
        <v>7</v>
      </c>
      <c r="G229" s="41"/>
      <c r="H229" s="41">
        <v>1</v>
      </c>
      <c r="I229" s="41"/>
      <c r="J229" s="41"/>
      <c r="K229" s="42" t="s">
        <v>17</v>
      </c>
      <c r="L229" s="43" t="s">
        <v>133</v>
      </c>
      <c r="M229" s="44"/>
      <c r="N229" s="40" t="s">
        <v>142</v>
      </c>
      <c r="O229" s="40"/>
    </row>
    <row r="230" spans="1:15" ht="14.25" customHeight="1" x14ac:dyDescent="0.2">
      <c r="A230" s="38">
        <v>1985</v>
      </c>
      <c r="B230" s="39">
        <v>42274</v>
      </c>
      <c r="C230" s="40" t="s">
        <v>37</v>
      </c>
      <c r="D230" s="41">
        <v>18</v>
      </c>
      <c r="E230" s="41">
        <v>10</v>
      </c>
      <c r="F230" s="41" t="s">
        <v>6</v>
      </c>
      <c r="G230" s="41">
        <v>1</v>
      </c>
      <c r="H230" s="41"/>
      <c r="I230" s="41"/>
      <c r="J230" s="41"/>
      <c r="K230" s="42" t="s">
        <v>17</v>
      </c>
      <c r="L230" s="43" t="s">
        <v>133</v>
      </c>
      <c r="M230" s="44"/>
      <c r="N230" s="40" t="s">
        <v>142</v>
      </c>
      <c r="O230" s="40"/>
    </row>
    <row r="231" spans="1:15" ht="14.25" customHeight="1" x14ac:dyDescent="0.2">
      <c r="A231" s="38">
        <v>1985</v>
      </c>
      <c r="B231" s="39">
        <v>42281</v>
      </c>
      <c r="C231" s="40" t="s">
        <v>30</v>
      </c>
      <c r="D231" s="41">
        <v>7</v>
      </c>
      <c r="E231" s="41">
        <v>27</v>
      </c>
      <c r="F231" s="41" t="s">
        <v>7</v>
      </c>
      <c r="G231" s="41"/>
      <c r="H231" s="41">
        <v>1</v>
      </c>
      <c r="I231" s="41"/>
      <c r="J231" s="41"/>
      <c r="K231" s="42" t="s">
        <v>16</v>
      </c>
      <c r="L231" s="43" t="s">
        <v>30</v>
      </c>
      <c r="M231" s="44"/>
      <c r="N231" s="40" t="s">
        <v>142</v>
      </c>
      <c r="O231" s="40"/>
    </row>
    <row r="232" spans="1:15" ht="14.25" customHeight="1" x14ac:dyDescent="0.2">
      <c r="A232" s="38">
        <v>1985</v>
      </c>
      <c r="B232" s="39">
        <v>42289</v>
      </c>
      <c r="C232" s="40" t="s">
        <v>105</v>
      </c>
      <c r="D232" s="41">
        <v>14</v>
      </c>
      <c r="E232" s="41">
        <v>6</v>
      </c>
      <c r="F232" s="41" t="s">
        <v>6</v>
      </c>
      <c r="G232" s="41">
        <v>1</v>
      </c>
      <c r="H232" s="41"/>
      <c r="I232" s="41"/>
      <c r="J232" s="41"/>
      <c r="K232" s="42" t="s">
        <v>17</v>
      </c>
      <c r="L232" s="43" t="s">
        <v>133</v>
      </c>
      <c r="M232" s="44"/>
      <c r="N232" s="40" t="s">
        <v>142</v>
      </c>
      <c r="O232" s="40"/>
    </row>
    <row r="233" spans="1:15" ht="14.25" customHeight="1" x14ac:dyDescent="0.2">
      <c r="A233" s="38">
        <v>1985</v>
      </c>
      <c r="B233" s="39">
        <v>42295</v>
      </c>
      <c r="C233" s="40" t="s">
        <v>98</v>
      </c>
      <c r="D233" s="41">
        <v>0</v>
      </c>
      <c r="E233" s="41">
        <v>0</v>
      </c>
      <c r="F233" s="41" t="s">
        <v>8</v>
      </c>
      <c r="G233" s="41"/>
      <c r="H233" s="41"/>
      <c r="I233" s="41">
        <v>1</v>
      </c>
      <c r="J233" s="41"/>
      <c r="K233" s="42" t="s">
        <v>17</v>
      </c>
      <c r="L233" s="43" t="s">
        <v>133</v>
      </c>
      <c r="M233" s="44"/>
      <c r="N233" s="40" t="s">
        <v>142</v>
      </c>
      <c r="O233" s="40"/>
    </row>
    <row r="234" spans="1:15" ht="14.25" customHeight="1" x14ac:dyDescent="0.2">
      <c r="A234" s="38">
        <v>1985</v>
      </c>
      <c r="B234" s="39">
        <v>42302</v>
      </c>
      <c r="C234" s="40" t="s">
        <v>38</v>
      </c>
      <c r="D234" s="41">
        <v>0</v>
      </c>
      <c r="E234" s="41">
        <v>17</v>
      </c>
      <c r="F234" s="41" t="s">
        <v>7</v>
      </c>
      <c r="G234" s="41"/>
      <c r="H234" s="41">
        <v>1</v>
      </c>
      <c r="I234" s="41"/>
      <c r="J234" s="41"/>
      <c r="K234" s="42" t="s">
        <v>16</v>
      </c>
      <c r="L234" s="43" t="s">
        <v>38</v>
      </c>
      <c r="M234" s="44"/>
      <c r="N234" s="40" t="s">
        <v>142</v>
      </c>
      <c r="O234" s="40"/>
    </row>
    <row r="235" spans="1:15" ht="14.25" customHeight="1" x14ac:dyDescent="0.2">
      <c r="A235" s="38">
        <v>1985</v>
      </c>
      <c r="B235" s="39">
        <v>42314</v>
      </c>
      <c r="C235" s="40" t="s">
        <v>32</v>
      </c>
      <c r="D235" s="41">
        <v>14</v>
      </c>
      <c r="E235" s="41">
        <v>27</v>
      </c>
      <c r="F235" s="41" t="s">
        <v>7</v>
      </c>
      <c r="G235" s="41"/>
      <c r="H235" s="41">
        <v>1</v>
      </c>
      <c r="I235" s="41"/>
      <c r="J235" s="41"/>
      <c r="K235" s="42" t="s">
        <v>17</v>
      </c>
      <c r="L235" s="43" t="s">
        <v>133</v>
      </c>
      <c r="M235" s="44"/>
      <c r="N235" s="40" t="s">
        <v>142</v>
      </c>
      <c r="O235" s="40" t="s">
        <v>134</v>
      </c>
    </row>
    <row r="236" spans="1:15" ht="14.25" customHeight="1" x14ac:dyDescent="0.2">
      <c r="A236" s="38">
        <v>1985</v>
      </c>
      <c r="B236" s="39">
        <v>42317</v>
      </c>
      <c r="C236" s="40" t="s">
        <v>97</v>
      </c>
      <c r="D236" s="41">
        <v>6</v>
      </c>
      <c r="E236" s="41">
        <v>24</v>
      </c>
      <c r="F236" s="41" t="s">
        <v>7</v>
      </c>
      <c r="G236" s="41"/>
      <c r="H236" s="41">
        <v>1</v>
      </c>
      <c r="I236" s="41"/>
      <c r="J236" s="41"/>
      <c r="K236" s="42" t="s">
        <v>16</v>
      </c>
      <c r="L236" s="43" t="s">
        <v>106</v>
      </c>
      <c r="M236" s="44"/>
      <c r="N236" s="40" t="s">
        <v>142</v>
      </c>
      <c r="O236" s="40" t="s">
        <v>99</v>
      </c>
    </row>
    <row r="237" spans="1:15" ht="14.25" customHeight="1" x14ac:dyDescent="0.2">
      <c r="A237" s="10">
        <v>1986</v>
      </c>
      <c r="B237" s="11">
        <v>42252</v>
      </c>
      <c r="C237" s="12" t="s">
        <v>102</v>
      </c>
      <c r="D237" s="10">
        <v>24</v>
      </c>
      <c r="E237" s="10">
        <v>14</v>
      </c>
      <c r="F237" s="10" t="s">
        <v>6</v>
      </c>
      <c r="G237" s="10">
        <v>1</v>
      </c>
      <c r="K237" s="13" t="s">
        <v>17</v>
      </c>
      <c r="L237" s="14" t="s">
        <v>133</v>
      </c>
      <c r="N237" s="12" t="s">
        <v>142</v>
      </c>
    </row>
    <row r="238" spans="1:15" ht="14.25" customHeight="1" x14ac:dyDescent="0.2">
      <c r="A238" s="10">
        <v>1986</v>
      </c>
      <c r="B238" s="11">
        <v>42259</v>
      </c>
      <c r="C238" s="12" t="s">
        <v>38</v>
      </c>
      <c r="D238" s="10">
        <v>20</v>
      </c>
      <c r="E238" s="10">
        <v>38</v>
      </c>
      <c r="F238" s="10" t="s">
        <v>7</v>
      </c>
      <c r="H238" s="10">
        <v>1</v>
      </c>
      <c r="K238" s="13" t="s">
        <v>16</v>
      </c>
      <c r="L238" s="14" t="s">
        <v>38</v>
      </c>
      <c r="N238" s="12" t="s">
        <v>142</v>
      </c>
    </row>
    <row r="239" spans="1:15" ht="14.25" customHeight="1" x14ac:dyDescent="0.2">
      <c r="A239" s="10">
        <v>1986</v>
      </c>
      <c r="B239" s="11">
        <v>42266</v>
      </c>
      <c r="C239" s="12" t="s">
        <v>103</v>
      </c>
      <c r="D239" s="10">
        <v>12</v>
      </c>
      <c r="E239" s="10">
        <v>7</v>
      </c>
      <c r="F239" s="10" t="s">
        <v>6</v>
      </c>
      <c r="G239" s="10">
        <v>1</v>
      </c>
      <c r="K239" s="13" t="s">
        <v>16</v>
      </c>
      <c r="L239" s="14" t="s">
        <v>103</v>
      </c>
      <c r="N239" s="12" t="s">
        <v>142</v>
      </c>
    </row>
    <row r="240" spans="1:15" ht="14.25" customHeight="1" x14ac:dyDescent="0.2">
      <c r="A240" s="10">
        <v>1986</v>
      </c>
      <c r="B240" s="11">
        <v>42273</v>
      </c>
      <c r="C240" s="12" t="s">
        <v>30</v>
      </c>
      <c r="D240" s="10">
        <v>12</v>
      </c>
      <c r="E240" s="10">
        <v>38</v>
      </c>
      <c r="F240" s="10" t="s">
        <v>7</v>
      </c>
      <c r="H240" s="10">
        <v>1</v>
      </c>
      <c r="K240" s="13" t="s">
        <v>17</v>
      </c>
      <c r="L240" s="14" t="s">
        <v>133</v>
      </c>
      <c r="N240" s="12" t="s">
        <v>142</v>
      </c>
    </row>
    <row r="241" spans="1:15" ht="14.25" customHeight="1" x14ac:dyDescent="0.2">
      <c r="A241" s="10">
        <v>1986</v>
      </c>
      <c r="B241" s="11">
        <v>42280</v>
      </c>
      <c r="C241" s="12" t="s">
        <v>32</v>
      </c>
      <c r="D241" s="10">
        <v>6</v>
      </c>
      <c r="E241" s="10">
        <v>14</v>
      </c>
      <c r="F241" s="10" t="s">
        <v>7</v>
      </c>
      <c r="H241" s="10">
        <v>1</v>
      </c>
      <c r="K241" s="13" t="s">
        <v>16</v>
      </c>
      <c r="L241" s="14" t="s">
        <v>39</v>
      </c>
      <c r="N241" s="12" t="s">
        <v>142</v>
      </c>
    </row>
    <row r="242" spans="1:15" ht="14.25" customHeight="1" x14ac:dyDescent="0.2">
      <c r="A242" s="10">
        <v>1986</v>
      </c>
      <c r="B242" s="11">
        <v>42287</v>
      </c>
      <c r="C242" s="12" t="s">
        <v>97</v>
      </c>
      <c r="D242" s="10">
        <v>12</v>
      </c>
      <c r="E242" s="10">
        <v>33</v>
      </c>
      <c r="F242" s="10" t="s">
        <v>7</v>
      </c>
      <c r="H242" s="10">
        <v>1</v>
      </c>
      <c r="K242" s="13" t="s">
        <v>17</v>
      </c>
      <c r="L242" s="14" t="s">
        <v>133</v>
      </c>
      <c r="N242" s="12" t="s">
        <v>142</v>
      </c>
    </row>
    <row r="243" spans="1:15" ht="14.25" customHeight="1" x14ac:dyDescent="0.2">
      <c r="A243" s="10">
        <v>1986</v>
      </c>
      <c r="B243" s="11">
        <v>42294</v>
      </c>
      <c r="C243" s="12" t="s">
        <v>36</v>
      </c>
      <c r="D243" s="10">
        <v>12</v>
      </c>
      <c r="E243" s="10">
        <v>6</v>
      </c>
      <c r="F243" s="10" t="s">
        <v>6</v>
      </c>
      <c r="G243" s="10">
        <v>1</v>
      </c>
      <c r="K243" s="13" t="s">
        <v>17</v>
      </c>
      <c r="L243" s="14" t="s">
        <v>133</v>
      </c>
      <c r="N243" s="12" t="s">
        <v>142</v>
      </c>
    </row>
    <row r="244" spans="1:15" ht="14.25" customHeight="1" x14ac:dyDescent="0.2">
      <c r="A244" s="10">
        <v>1986</v>
      </c>
      <c r="B244" s="11">
        <v>42301</v>
      </c>
      <c r="C244" s="12" t="s">
        <v>104</v>
      </c>
      <c r="D244" s="10">
        <v>20</v>
      </c>
      <c r="E244" s="10">
        <v>7</v>
      </c>
      <c r="F244" s="10" t="s">
        <v>6</v>
      </c>
      <c r="G244" s="10">
        <v>1</v>
      </c>
      <c r="K244" s="13" t="s">
        <v>17</v>
      </c>
      <c r="L244" s="14" t="s">
        <v>133</v>
      </c>
      <c r="N244" s="12" t="s">
        <v>142</v>
      </c>
    </row>
    <row r="245" spans="1:15" ht="14.25" customHeight="1" x14ac:dyDescent="0.2">
      <c r="A245" s="10">
        <v>1986</v>
      </c>
      <c r="B245" s="11">
        <v>42308</v>
      </c>
      <c r="C245" s="12" t="s">
        <v>37</v>
      </c>
      <c r="D245" s="10">
        <v>19</v>
      </c>
      <c r="E245" s="10">
        <v>42</v>
      </c>
      <c r="F245" s="10" t="s">
        <v>7</v>
      </c>
      <c r="H245" s="10">
        <v>1</v>
      </c>
      <c r="K245" s="13" t="s">
        <v>16</v>
      </c>
      <c r="L245" s="14" t="s">
        <v>37</v>
      </c>
      <c r="N245" s="12" t="s">
        <v>142</v>
      </c>
    </row>
    <row r="246" spans="1:15" ht="14.25" customHeight="1" x14ac:dyDescent="0.2">
      <c r="A246" s="10">
        <v>1986</v>
      </c>
      <c r="B246" s="11">
        <v>42316</v>
      </c>
      <c r="C246" s="12" t="s">
        <v>98</v>
      </c>
      <c r="D246" s="10">
        <v>2</v>
      </c>
      <c r="E246" s="10">
        <v>30</v>
      </c>
      <c r="F246" s="10" t="s">
        <v>7</v>
      </c>
      <c r="H246" s="10">
        <v>1</v>
      </c>
      <c r="K246" s="13" t="s">
        <v>16</v>
      </c>
      <c r="L246" s="14" t="s">
        <v>145</v>
      </c>
      <c r="N246" s="12" t="s">
        <v>142</v>
      </c>
      <c r="O246" s="12" t="s">
        <v>99</v>
      </c>
    </row>
    <row r="247" spans="1:15" ht="14.25" customHeight="1" x14ac:dyDescent="0.2">
      <c r="A247" s="38">
        <v>1987</v>
      </c>
      <c r="B247" s="39">
        <v>42251</v>
      </c>
      <c r="C247" s="40" t="s">
        <v>102</v>
      </c>
      <c r="D247" s="41">
        <v>33</v>
      </c>
      <c r="E247" s="41">
        <v>6</v>
      </c>
      <c r="F247" s="41" t="s">
        <v>6</v>
      </c>
      <c r="G247" s="41">
        <v>1</v>
      </c>
      <c r="H247" s="41"/>
      <c r="I247" s="41"/>
      <c r="J247" s="41"/>
      <c r="K247" s="42" t="s">
        <v>16</v>
      </c>
      <c r="L247" s="43" t="s">
        <v>137</v>
      </c>
      <c r="M247" s="44"/>
      <c r="N247" s="40" t="s">
        <v>142</v>
      </c>
      <c r="O247" s="40"/>
    </row>
    <row r="248" spans="1:15" ht="14.25" customHeight="1" x14ac:dyDescent="0.2">
      <c r="A248" s="38">
        <v>1987</v>
      </c>
      <c r="B248" s="39">
        <v>42258</v>
      </c>
      <c r="C248" s="40" t="s">
        <v>38</v>
      </c>
      <c r="D248" s="41">
        <v>13</v>
      </c>
      <c r="E248" s="41">
        <v>31</v>
      </c>
      <c r="F248" s="41" t="s">
        <v>7</v>
      </c>
      <c r="G248" s="41"/>
      <c r="H248" s="41">
        <v>1</v>
      </c>
      <c r="I248" s="41"/>
      <c r="J248" s="41"/>
      <c r="K248" s="42" t="s">
        <v>17</v>
      </c>
      <c r="L248" s="43" t="s">
        <v>133</v>
      </c>
      <c r="M248" s="44"/>
      <c r="N248" s="40" t="s">
        <v>142</v>
      </c>
      <c r="O248" s="40"/>
    </row>
    <row r="249" spans="1:15" ht="14.25" customHeight="1" x14ac:dyDescent="0.2">
      <c r="A249" s="38">
        <v>1987</v>
      </c>
      <c r="B249" s="39">
        <v>42265</v>
      </c>
      <c r="C249" s="40" t="s">
        <v>103</v>
      </c>
      <c r="D249" s="41">
        <v>44</v>
      </c>
      <c r="E249" s="41">
        <v>0</v>
      </c>
      <c r="F249" s="41" t="s">
        <v>6</v>
      </c>
      <c r="G249" s="41">
        <v>1</v>
      </c>
      <c r="H249" s="41"/>
      <c r="I249" s="41"/>
      <c r="J249" s="41"/>
      <c r="K249" s="42" t="s">
        <v>17</v>
      </c>
      <c r="L249" s="43" t="s">
        <v>133</v>
      </c>
      <c r="M249" s="44"/>
      <c r="N249" s="40" t="s">
        <v>142</v>
      </c>
      <c r="O249" s="40"/>
    </row>
    <row r="250" spans="1:15" ht="14.25" customHeight="1" x14ac:dyDescent="0.2">
      <c r="A250" s="38">
        <v>1987</v>
      </c>
      <c r="B250" s="39">
        <v>42272</v>
      </c>
      <c r="C250" s="40" t="s">
        <v>30</v>
      </c>
      <c r="D250" s="41">
        <v>6</v>
      </c>
      <c r="E250" s="41">
        <v>14</v>
      </c>
      <c r="F250" s="41" t="s">
        <v>7</v>
      </c>
      <c r="G250" s="41"/>
      <c r="H250" s="41">
        <v>1</v>
      </c>
      <c r="I250" s="41"/>
      <c r="J250" s="41"/>
      <c r="K250" s="42" t="s">
        <v>16</v>
      </c>
      <c r="L250" s="43" t="s">
        <v>30</v>
      </c>
      <c r="M250" s="44"/>
      <c r="N250" s="40" t="s">
        <v>142</v>
      </c>
      <c r="O250" s="40"/>
    </row>
    <row r="251" spans="1:15" ht="14.25" customHeight="1" x14ac:dyDescent="0.2">
      <c r="A251" s="38">
        <v>1987</v>
      </c>
      <c r="B251" s="39">
        <v>42279</v>
      </c>
      <c r="C251" s="40" t="s">
        <v>32</v>
      </c>
      <c r="D251" s="41">
        <v>33</v>
      </c>
      <c r="E251" s="41">
        <v>6</v>
      </c>
      <c r="F251" s="41" t="s">
        <v>6</v>
      </c>
      <c r="G251" s="41">
        <v>1</v>
      </c>
      <c r="H251" s="41"/>
      <c r="I251" s="41"/>
      <c r="J251" s="41"/>
      <c r="K251" s="42" t="s">
        <v>17</v>
      </c>
      <c r="L251" s="43" t="s">
        <v>133</v>
      </c>
      <c r="M251" s="44"/>
      <c r="N251" s="40" t="s">
        <v>142</v>
      </c>
      <c r="O251" s="40"/>
    </row>
    <row r="252" spans="1:15" ht="14.25" customHeight="1" x14ac:dyDescent="0.2">
      <c r="A252" s="38">
        <v>1987</v>
      </c>
      <c r="B252" s="39">
        <v>42286</v>
      </c>
      <c r="C252" s="40" t="s">
        <v>97</v>
      </c>
      <c r="D252" s="41">
        <v>6</v>
      </c>
      <c r="E252" s="41">
        <v>7</v>
      </c>
      <c r="F252" s="41" t="s">
        <v>7</v>
      </c>
      <c r="G252" s="41"/>
      <c r="H252" s="41">
        <v>1</v>
      </c>
      <c r="I252" s="41"/>
      <c r="J252" s="41"/>
      <c r="K252" s="42" t="s">
        <v>16</v>
      </c>
      <c r="L252" s="43" t="s">
        <v>106</v>
      </c>
      <c r="M252" s="44"/>
      <c r="N252" s="40" t="s">
        <v>142</v>
      </c>
      <c r="O252" s="40"/>
    </row>
    <row r="253" spans="1:15" ht="14.25" customHeight="1" x14ac:dyDescent="0.2">
      <c r="A253" s="38">
        <v>1987</v>
      </c>
      <c r="B253" s="39">
        <v>42293</v>
      </c>
      <c r="C253" s="40" t="s">
        <v>36</v>
      </c>
      <c r="D253" s="41">
        <v>30</v>
      </c>
      <c r="E253" s="41">
        <v>11</v>
      </c>
      <c r="F253" s="41" t="s">
        <v>6</v>
      </c>
      <c r="G253" s="41">
        <v>1</v>
      </c>
      <c r="H253" s="41"/>
      <c r="I253" s="41"/>
      <c r="J253" s="41"/>
      <c r="K253" s="42" t="s">
        <v>16</v>
      </c>
      <c r="L253" s="43" t="s">
        <v>51</v>
      </c>
      <c r="M253" s="44"/>
      <c r="N253" s="40" t="s">
        <v>142</v>
      </c>
      <c r="O253" s="40"/>
    </row>
    <row r="254" spans="1:15" ht="14.25" customHeight="1" x14ac:dyDescent="0.2">
      <c r="A254" s="38">
        <v>1987</v>
      </c>
      <c r="B254" s="39">
        <v>42300</v>
      </c>
      <c r="C254" s="40" t="s">
        <v>104</v>
      </c>
      <c r="D254" s="41">
        <v>6</v>
      </c>
      <c r="E254" s="41">
        <v>15</v>
      </c>
      <c r="F254" s="41" t="s">
        <v>7</v>
      </c>
      <c r="G254" s="41"/>
      <c r="H254" s="41">
        <v>1</v>
      </c>
      <c r="I254" s="41"/>
      <c r="J254" s="41"/>
      <c r="K254" s="42" t="s">
        <v>16</v>
      </c>
      <c r="L254" s="43" t="s">
        <v>104</v>
      </c>
      <c r="M254" s="44"/>
      <c r="N254" s="40" t="s">
        <v>142</v>
      </c>
      <c r="O254" s="40"/>
    </row>
    <row r="255" spans="1:15" ht="14.25" customHeight="1" x14ac:dyDescent="0.2">
      <c r="A255" s="38">
        <v>1987</v>
      </c>
      <c r="B255" s="39">
        <v>42307</v>
      </c>
      <c r="C255" s="40" t="s">
        <v>37</v>
      </c>
      <c r="D255" s="41">
        <v>28</v>
      </c>
      <c r="E255" s="41">
        <v>6</v>
      </c>
      <c r="F255" s="41" t="s">
        <v>6</v>
      </c>
      <c r="G255" s="41">
        <v>1</v>
      </c>
      <c r="H255" s="41"/>
      <c r="I255" s="41"/>
      <c r="J255" s="41"/>
      <c r="K255" s="42" t="s">
        <v>17</v>
      </c>
      <c r="L255" s="43" t="s">
        <v>133</v>
      </c>
      <c r="M255" s="44"/>
      <c r="N255" s="40" t="s">
        <v>142</v>
      </c>
      <c r="O255" s="40"/>
    </row>
    <row r="256" spans="1:15" ht="14.25" customHeight="1" x14ac:dyDescent="0.2">
      <c r="A256" s="38">
        <v>1987</v>
      </c>
      <c r="B256" s="39">
        <v>42314</v>
      </c>
      <c r="C256" s="40" t="s">
        <v>98</v>
      </c>
      <c r="D256" s="41">
        <v>12</v>
      </c>
      <c r="E256" s="41">
        <v>27</v>
      </c>
      <c r="F256" s="41" t="s">
        <v>7</v>
      </c>
      <c r="G256" s="41"/>
      <c r="H256" s="41">
        <v>1</v>
      </c>
      <c r="I256" s="41"/>
      <c r="J256" s="41"/>
      <c r="K256" s="42" t="s">
        <v>17</v>
      </c>
      <c r="L256" s="43" t="s">
        <v>133</v>
      </c>
      <c r="M256" s="44"/>
      <c r="N256" s="40" t="s">
        <v>142</v>
      </c>
      <c r="O256" s="40"/>
    </row>
    <row r="257" spans="1:15" ht="14.25" customHeight="1" x14ac:dyDescent="0.2">
      <c r="A257" s="38">
        <v>1987</v>
      </c>
      <c r="B257" s="39">
        <v>42687</v>
      </c>
      <c r="C257" s="40" t="s">
        <v>38</v>
      </c>
      <c r="D257" s="41">
        <v>0</v>
      </c>
      <c r="E257" s="41">
        <v>27</v>
      </c>
      <c r="F257" s="41" t="s">
        <v>7</v>
      </c>
      <c r="G257" s="41"/>
      <c r="H257" s="41">
        <v>1</v>
      </c>
      <c r="I257" s="41"/>
      <c r="J257" s="41"/>
      <c r="K257" s="42" t="s">
        <v>16</v>
      </c>
      <c r="L257" s="43" t="s">
        <v>38</v>
      </c>
      <c r="M257" s="44"/>
      <c r="N257" s="40" t="s">
        <v>142</v>
      </c>
      <c r="O257" s="40" t="s">
        <v>152</v>
      </c>
    </row>
    <row r="258" spans="1:15" ht="14.25" customHeight="1" x14ac:dyDescent="0.2">
      <c r="A258" s="10">
        <v>1988</v>
      </c>
      <c r="B258" s="11">
        <v>42249</v>
      </c>
      <c r="C258" s="12" t="s">
        <v>53</v>
      </c>
      <c r="D258" s="10">
        <v>6</v>
      </c>
      <c r="E258" s="10">
        <v>13</v>
      </c>
      <c r="F258" s="10" t="s">
        <v>7</v>
      </c>
      <c r="H258" s="10">
        <v>1</v>
      </c>
      <c r="K258" s="13" t="s">
        <v>16</v>
      </c>
      <c r="L258" s="14" t="s">
        <v>73</v>
      </c>
      <c r="N258" s="12" t="s">
        <v>142</v>
      </c>
    </row>
    <row r="259" spans="1:15" ht="14.25" customHeight="1" x14ac:dyDescent="0.2">
      <c r="A259" s="10">
        <v>1988</v>
      </c>
      <c r="B259" s="11">
        <v>42256</v>
      </c>
      <c r="C259" s="12" t="s">
        <v>38</v>
      </c>
      <c r="D259" s="10">
        <v>0</v>
      </c>
      <c r="E259" s="10">
        <v>21</v>
      </c>
      <c r="F259" s="10" t="s">
        <v>7</v>
      </c>
      <c r="H259" s="10">
        <v>1</v>
      </c>
      <c r="K259" s="13" t="s">
        <v>16</v>
      </c>
      <c r="L259" s="14" t="s">
        <v>38</v>
      </c>
      <c r="N259" s="12" t="s">
        <v>142</v>
      </c>
    </row>
    <row r="260" spans="1:15" ht="14.25" customHeight="1" x14ac:dyDescent="0.2">
      <c r="A260" s="10">
        <v>1988</v>
      </c>
      <c r="B260" s="11">
        <v>42263</v>
      </c>
      <c r="C260" s="12" t="s">
        <v>30</v>
      </c>
      <c r="D260" s="10">
        <v>0</v>
      </c>
      <c r="E260" s="10">
        <v>32</v>
      </c>
      <c r="F260" s="10" t="s">
        <v>7</v>
      </c>
      <c r="H260" s="10">
        <v>1</v>
      </c>
      <c r="K260" s="13" t="s">
        <v>17</v>
      </c>
      <c r="L260" s="14" t="s">
        <v>133</v>
      </c>
      <c r="N260" s="12" t="s">
        <v>142</v>
      </c>
    </row>
    <row r="261" spans="1:15" ht="14.25" customHeight="1" x14ac:dyDescent="0.2">
      <c r="A261" s="10">
        <v>1988</v>
      </c>
      <c r="B261" s="11">
        <v>42270</v>
      </c>
      <c r="C261" s="12" t="s">
        <v>32</v>
      </c>
      <c r="D261" s="10">
        <v>20</v>
      </c>
      <c r="E261" s="10">
        <v>0</v>
      </c>
      <c r="F261" s="10" t="s">
        <v>6</v>
      </c>
      <c r="G261" s="10">
        <v>1</v>
      </c>
      <c r="K261" s="13" t="s">
        <v>16</v>
      </c>
      <c r="L261" s="14" t="s">
        <v>39</v>
      </c>
      <c r="N261" s="12" t="s">
        <v>142</v>
      </c>
    </row>
    <row r="262" spans="1:15" ht="14.25" customHeight="1" x14ac:dyDescent="0.2">
      <c r="A262" s="10">
        <v>1988</v>
      </c>
      <c r="B262" s="11">
        <v>42277</v>
      </c>
      <c r="C262" s="12" t="s">
        <v>36</v>
      </c>
      <c r="D262" s="10">
        <v>18</v>
      </c>
      <c r="E262" s="10">
        <v>6</v>
      </c>
      <c r="F262" s="10" t="s">
        <v>6</v>
      </c>
      <c r="G262" s="10">
        <v>1</v>
      </c>
      <c r="K262" s="13" t="s">
        <v>17</v>
      </c>
      <c r="L262" s="14" t="s">
        <v>133</v>
      </c>
      <c r="N262" s="12" t="s">
        <v>142</v>
      </c>
    </row>
    <row r="263" spans="1:15" ht="14.25" customHeight="1" x14ac:dyDescent="0.2">
      <c r="A263" s="10">
        <v>1988</v>
      </c>
      <c r="B263" s="11">
        <v>42284</v>
      </c>
      <c r="C263" s="12" t="s">
        <v>37</v>
      </c>
      <c r="D263" s="10">
        <v>12</v>
      </c>
      <c r="E263" s="10">
        <v>15</v>
      </c>
      <c r="F263" s="10" t="s">
        <v>7</v>
      </c>
      <c r="H263" s="10">
        <v>1</v>
      </c>
      <c r="K263" s="13" t="s">
        <v>16</v>
      </c>
      <c r="L263" s="14" t="s">
        <v>37</v>
      </c>
      <c r="N263" s="12" t="s">
        <v>142</v>
      </c>
    </row>
    <row r="264" spans="1:15" ht="14.25" customHeight="1" x14ac:dyDescent="0.2">
      <c r="A264" s="10">
        <v>1988</v>
      </c>
      <c r="B264" s="11">
        <v>42291</v>
      </c>
      <c r="C264" s="12" t="s">
        <v>143</v>
      </c>
      <c r="D264" s="10">
        <v>14</v>
      </c>
      <c r="E264" s="10">
        <v>0</v>
      </c>
      <c r="F264" s="10" t="s">
        <v>6</v>
      </c>
      <c r="G264" s="10">
        <v>1</v>
      </c>
      <c r="K264" s="13" t="s">
        <v>17</v>
      </c>
      <c r="L264" s="14" t="s">
        <v>133</v>
      </c>
      <c r="N264" s="12" t="s">
        <v>142</v>
      </c>
    </row>
    <row r="265" spans="1:15" ht="14.25" customHeight="1" x14ac:dyDescent="0.2">
      <c r="A265" s="10">
        <v>1988</v>
      </c>
      <c r="B265" s="11">
        <v>42298</v>
      </c>
      <c r="C265" s="12" t="s">
        <v>31</v>
      </c>
      <c r="D265" s="10">
        <v>40</v>
      </c>
      <c r="E265" s="10">
        <v>12</v>
      </c>
      <c r="F265" s="10" t="s">
        <v>6</v>
      </c>
      <c r="G265" s="10">
        <v>1</v>
      </c>
      <c r="K265" s="13" t="s">
        <v>17</v>
      </c>
      <c r="L265" s="14" t="s">
        <v>133</v>
      </c>
      <c r="N265" s="12" t="s">
        <v>142</v>
      </c>
    </row>
    <row r="266" spans="1:15" ht="14.25" customHeight="1" x14ac:dyDescent="0.2">
      <c r="A266" s="10">
        <v>1988</v>
      </c>
      <c r="B266" s="11">
        <v>42305</v>
      </c>
      <c r="C266" s="12" t="s">
        <v>98</v>
      </c>
      <c r="D266" s="10">
        <v>22</v>
      </c>
      <c r="E266" s="10">
        <v>26</v>
      </c>
      <c r="F266" s="10" t="s">
        <v>7</v>
      </c>
      <c r="H266" s="10">
        <v>1</v>
      </c>
      <c r="K266" s="13" t="s">
        <v>16</v>
      </c>
      <c r="L266" s="14" t="s">
        <v>145</v>
      </c>
      <c r="N266" s="12" t="s">
        <v>142</v>
      </c>
    </row>
    <row r="267" spans="1:15" ht="14.25" customHeight="1" x14ac:dyDescent="0.2">
      <c r="A267" s="10">
        <v>1988</v>
      </c>
      <c r="B267" s="11">
        <v>42312</v>
      </c>
      <c r="C267" s="12" t="s">
        <v>97</v>
      </c>
      <c r="D267" s="10">
        <v>0</v>
      </c>
      <c r="E267" s="10">
        <v>20</v>
      </c>
      <c r="F267" s="10" t="s">
        <v>7</v>
      </c>
      <c r="H267" s="10">
        <v>1</v>
      </c>
      <c r="K267" s="13" t="s">
        <v>17</v>
      </c>
      <c r="L267" s="14" t="s">
        <v>133</v>
      </c>
      <c r="N267" s="12" t="s">
        <v>142</v>
      </c>
    </row>
    <row r="268" spans="1:15" ht="14.25" customHeight="1" x14ac:dyDescent="0.2">
      <c r="A268" s="38">
        <v>1989</v>
      </c>
      <c r="B268" s="39">
        <v>42248</v>
      </c>
      <c r="C268" s="40" t="s">
        <v>53</v>
      </c>
      <c r="D268" s="41">
        <v>20</v>
      </c>
      <c r="E268" s="41">
        <v>29</v>
      </c>
      <c r="F268" s="41" t="s">
        <v>7</v>
      </c>
      <c r="G268" s="41"/>
      <c r="H268" s="41">
        <v>1</v>
      </c>
      <c r="I268" s="41"/>
      <c r="J268" s="41"/>
      <c r="K268" s="42" t="s">
        <v>17</v>
      </c>
      <c r="L268" s="43" t="s">
        <v>133</v>
      </c>
      <c r="M268" s="44"/>
      <c r="N268" s="40" t="s">
        <v>144</v>
      </c>
      <c r="O268" s="40"/>
    </row>
    <row r="269" spans="1:15" ht="14.25" customHeight="1" x14ac:dyDescent="0.2">
      <c r="A269" s="38">
        <v>1989</v>
      </c>
      <c r="B269" s="39">
        <v>42255</v>
      </c>
      <c r="C269" s="40" t="s">
        <v>38</v>
      </c>
      <c r="D269" s="41">
        <v>2</v>
      </c>
      <c r="E269" s="41">
        <v>14</v>
      </c>
      <c r="F269" s="41" t="s">
        <v>7</v>
      </c>
      <c r="G269" s="41"/>
      <c r="H269" s="41">
        <v>1</v>
      </c>
      <c r="I269" s="41"/>
      <c r="J269" s="41"/>
      <c r="K269" s="42" t="s">
        <v>17</v>
      </c>
      <c r="L269" s="43" t="s">
        <v>133</v>
      </c>
      <c r="M269" s="44"/>
      <c r="N269" s="40" t="s">
        <v>144</v>
      </c>
      <c r="O269" s="40"/>
    </row>
    <row r="270" spans="1:15" ht="14.25" customHeight="1" x14ac:dyDescent="0.2">
      <c r="A270" s="38">
        <v>1989</v>
      </c>
      <c r="B270" s="39">
        <v>42262</v>
      </c>
      <c r="C270" s="40" t="s">
        <v>30</v>
      </c>
      <c r="D270" s="41">
        <v>13</v>
      </c>
      <c r="E270" s="41">
        <v>6</v>
      </c>
      <c r="F270" s="41" t="s">
        <v>6</v>
      </c>
      <c r="G270" s="41">
        <v>1</v>
      </c>
      <c r="H270" s="41"/>
      <c r="I270" s="41"/>
      <c r="J270" s="41"/>
      <c r="K270" s="42" t="s">
        <v>16</v>
      </c>
      <c r="L270" s="43" t="s">
        <v>30</v>
      </c>
      <c r="M270" s="44"/>
      <c r="N270" s="40" t="s">
        <v>144</v>
      </c>
      <c r="O270" s="40"/>
    </row>
    <row r="271" spans="1:15" ht="14.25" customHeight="1" x14ac:dyDescent="0.2">
      <c r="A271" s="38">
        <v>1989</v>
      </c>
      <c r="B271" s="39">
        <v>42270</v>
      </c>
      <c r="C271" s="40" t="s">
        <v>32</v>
      </c>
      <c r="D271" s="41">
        <v>3</v>
      </c>
      <c r="E271" s="41">
        <v>6</v>
      </c>
      <c r="F271" s="41" t="s">
        <v>7</v>
      </c>
      <c r="G271" s="41"/>
      <c r="H271" s="41">
        <v>1</v>
      </c>
      <c r="I271" s="41"/>
      <c r="J271" s="41" t="s">
        <v>67</v>
      </c>
      <c r="K271" s="42" t="s">
        <v>17</v>
      </c>
      <c r="L271" s="43" t="s">
        <v>133</v>
      </c>
      <c r="M271" s="44"/>
      <c r="N271" s="40" t="s">
        <v>144</v>
      </c>
      <c r="O271" s="40"/>
    </row>
    <row r="272" spans="1:15" ht="14.25" customHeight="1" x14ac:dyDescent="0.2">
      <c r="A272" s="38">
        <v>1989</v>
      </c>
      <c r="B272" s="39">
        <v>42276</v>
      </c>
      <c r="C272" s="40" t="s">
        <v>36</v>
      </c>
      <c r="D272" s="41">
        <v>15</v>
      </c>
      <c r="E272" s="41">
        <v>20</v>
      </c>
      <c r="F272" s="41" t="s">
        <v>7</v>
      </c>
      <c r="G272" s="41"/>
      <c r="H272" s="41">
        <v>1</v>
      </c>
      <c r="I272" s="41"/>
      <c r="J272" s="41"/>
      <c r="K272" s="42" t="s">
        <v>16</v>
      </c>
      <c r="L272" s="43" t="s">
        <v>51</v>
      </c>
      <c r="M272" s="44"/>
      <c r="N272" s="40" t="s">
        <v>144</v>
      </c>
      <c r="O272" s="40"/>
    </row>
    <row r="273" spans="1:15" ht="14.25" customHeight="1" x14ac:dyDescent="0.2">
      <c r="A273" s="38">
        <v>1989</v>
      </c>
      <c r="B273" s="39">
        <v>42283</v>
      </c>
      <c r="C273" s="40" t="s">
        <v>37</v>
      </c>
      <c r="D273" s="41">
        <v>40</v>
      </c>
      <c r="E273" s="41">
        <v>6</v>
      </c>
      <c r="F273" s="41" t="s">
        <v>6</v>
      </c>
      <c r="G273" s="41">
        <v>1</v>
      </c>
      <c r="H273" s="41"/>
      <c r="I273" s="41"/>
      <c r="J273" s="41"/>
      <c r="K273" s="42" t="s">
        <v>17</v>
      </c>
      <c r="L273" s="43" t="s">
        <v>133</v>
      </c>
      <c r="M273" s="44"/>
      <c r="N273" s="40" t="s">
        <v>144</v>
      </c>
      <c r="O273" s="40"/>
    </row>
    <row r="274" spans="1:15" ht="14.25" customHeight="1" x14ac:dyDescent="0.2">
      <c r="A274" s="38">
        <v>1989</v>
      </c>
      <c r="B274" s="39">
        <v>42291</v>
      </c>
      <c r="C274" s="40" t="s">
        <v>143</v>
      </c>
      <c r="D274" s="41">
        <v>49</v>
      </c>
      <c r="E274" s="41">
        <v>0</v>
      </c>
      <c r="F274" s="41" t="s">
        <v>6</v>
      </c>
      <c r="G274" s="41">
        <v>1</v>
      </c>
      <c r="H274" s="41"/>
      <c r="I274" s="41"/>
      <c r="J274" s="41"/>
      <c r="K274" s="42" t="s">
        <v>16</v>
      </c>
      <c r="L274" s="43" t="s">
        <v>88</v>
      </c>
      <c r="M274" s="44"/>
      <c r="N274" s="40" t="s">
        <v>144</v>
      </c>
      <c r="O274" s="40"/>
    </row>
    <row r="275" spans="1:15" ht="14.25" customHeight="1" x14ac:dyDescent="0.2">
      <c r="A275" s="38">
        <v>1989</v>
      </c>
      <c r="B275" s="39">
        <v>42297</v>
      </c>
      <c r="C275" s="40" t="s">
        <v>31</v>
      </c>
      <c r="D275" s="41">
        <v>14</v>
      </c>
      <c r="E275" s="41">
        <v>28</v>
      </c>
      <c r="F275" s="41" t="s">
        <v>7</v>
      </c>
      <c r="G275" s="41"/>
      <c r="H275" s="41">
        <v>1</v>
      </c>
      <c r="I275" s="41"/>
      <c r="J275" s="41"/>
      <c r="K275" s="42" t="s">
        <v>16</v>
      </c>
      <c r="L275" s="43" t="s">
        <v>40</v>
      </c>
      <c r="M275" s="44"/>
      <c r="N275" s="40" t="s">
        <v>144</v>
      </c>
      <c r="O275" s="40"/>
    </row>
    <row r="276" spans="1:15" ht="14.25" customHeight="1" x14ac:dyDescent="0.2">
      <c r="A276" s="38">
        <v>1989</v>
      </c>
      <c r="B276" s="39">
        <v>42304</v>
      </c>
      <c r="C276" s="40" t="s">
        <v>98</v>
      </c>
      <c r="D276" s="41">
        <v>19</v>
      </c>
      <c r="E276" s="41">
        <v>6</v>
      </c>
      <c r="F276" s="41" t="s">
        <v>6</v>
      </c>
      <c r="G276" s="41">
        <v>1</v>
      </c>
      <c r="H276" s="41"/>
      <c r="I276" s="41"/>
      <c r="J276" s="41"/>
      <c r="K276" s="42" t="s">
        <v>17</v>
      </c>
      <c r="L276" s="43" t="s">
        <v>133</v>
      </c>
      <c r="M276" s="44"/>
      <c r="N276" s="40" t="s">
        <v>144</v>
      </c>
      <c r="O276" s="40"/>
    </row>
    <row r="277" spans="1:15" ht="14.25" customHeight="1" x14ac:dyDescent="0.2">
      <c r="A277" s="38">
        <v>1989</v>
      </c>
      <c r="B277" s="39">
        <v>42311</v>
      </c>
      <c r="C277" s="40" t="s">
        <v>97</v>
      </c>
      <c r="D277" s="41">
        <v>0</v>
      </c>
      <c r="E277" s="41">
        <v>9</v>
      </c>
      <c r="F277" s="41" t="s">
        <v>7</v>
      </c>
      <c r="G277" s="41"/>
      <c r="H277" s="41">
        <v>1</v>
      </c>
      <c r="I277" s="41"/>
      <c r="J277" s="41"/>
      <c r="K277" s="42" t="s">
        <v>16</v>
      </c>
      <c r="L277" s="43" t="s">
        <v>106</v>
      </c>
      <c r="M277" s="44"/>
      <c r="N277" s="40" t="s">
        <v>144</v>
      </c>
      <c r="O277" s="40"/>
    </row>
    <row r="278" spans="1:15" ht="14.25" customHeight="1" x14ac:dyDescent="0.2">
      <c r="A278" s="10">
        <v>1990</v>
      </c>
      <c r="B278" s="11">
        <v>42254</v>
      </c>
      <c r="C278" s="12" t="s">
        <v>53</v>
      </c>
      <c r="D278" s="10">
        <v>16</v>
      </c>
      <c r="E278" s="10">
        <v>12</v>
      </c>
      <c r="F278" s="10" t="s">
        <v>6</v>
      </c>
      <c r="G278" s="10">
        <v>1</v>
      </c>
      <c r="K278" s="13" t="s">
        <v>17</v>
      </c>
      <c r="L278" s="14" t="s">
        <v>133</v>
      </c>
      <c r="N278" s="12" t="s">
        <v>144</v>
      </c>
    </row>
    <row r="279" spans="1:15" ht="14.25" customHeight="1" x14ac:dyDescent="0.2">
      <c r="A279" s="10">
        <v>1990</v>
      </c>
      <c r="B279" s="11">
        <v>42261</v>
      </c>
      <c r="C279" s="12" t="s">
        <v>38</v>
      </c>
      <c r="D279" s="10">
        <v>8</v>
      </c>
      <c r="E279" s="10">
        <v>23</v>
      </c>
      <c r="F279" s="10" t="s">
        <v>7</v>
      </c>
      <c r="H279" s="10">
        <v>1</v>
      </c>
      <c r="K279" s="13" t="s">
        <v>16</v>
      </c>
      <c r="L279" s="14" t="s">
        <v>38</v>
      </c>
      <c r="N279" s="12" t="s">
        <v>144</v>
      </c>
    </row>
    <row r="280" spans="1:15" ht="14.25" customHeight="1" x14ac:dyDescent="0.2">
      <c r="A280" s="10">
        <v>1990</v>
      </c>
      <c r="B280" s="11">
        <v>42268</v>
      </c>
      <c r="C280" s="12" t="s">
        <v>30</v>
      </c>
      <c r="D280" s="10">
        <v>0</v>
      </c>
      <c r="E280" s="10">
        <v>17</v>
      </c>
      <c r="F280" s="10" t="s">
        <v>7</v>
      </c>
      <c r="H280" s="10">
        <v>1</v>
      </c>
      <c r="K280" s="13" t="s">
        <v>17</v>
      </c>
      <c r="L280" s="14" t="s">
        <v>133</v>
      </c>
      <c r="N280" s="12" t="s">
        <v>144</v>
      </c>
    </row>
    <row r="281" spans="1:15" ht="14.25" customHeight="1" x14ac:dyDescent="0.2">
      <c r="A281" s="10">
        <v>1990</v>
      </c>
      <c r="B281" s="11">
        <v>42275</v>
      </c>
      <c r="C281" s="12" t="s">
        <v>36</v>
      </c>
      <c r="D281" s="10">
        <v>19</v>
      </c>
      <c r="E281" s="10">
        <v>18</v>
      </c>
      <c r="F281" s="10" t="s">
        <v>6</v>
      </c>
      <c r="G281" s="10">
        <v>1</v>
      </c>
      <c r="K281" s="13" t="s">
        <v>17</v>
      </c>
      <c r="L281" s="14" t="s">
        <v>133</v>
      </c>
      <c r="N281" s="12" t="s">
        <v>144</v>
      </c>
    </row>
    <row r="282" spans="1:15" ht="14.25" customHeight="1" x14ac:dyDescent="0.2">
      <c r="A282" s="10">
        <v>1990</v>
      </c>
      <c r="B282" s="11">
        <v>42282</v>
      </c>
      <c r="C282" s="12" t="s">
        <v>37</v>
      </c>
      <c r="D282" s="10">
        <v>0</v>
      </c>
      <c r="E282" s="10">
        <v>16</v>
      </c>
      <c r="F282" s="10" t="s">
        <v>7</v>
      </c>
      <c r="H282" s="10">
        <v>1</v>
      </c>
      <c r="K282" s="13" t="s">
        <v>16</v>
      </c>
      <c r="L282" s="14" t="s">
        <v>37</v>
      </c>
      <c r="M282" s="15" t="s">
        <v>140</v>
      </c>
      <c r="N282" s="12" t="s">
        <v>144</v>
      </c>
    </row>
    <row r="283" spans="1:15" ht="14.25" customHeight="1" x14ac:dyDescent="0.2">
      <c r="A283" s="10">
        <v>1990</v>
      </c>
      <c r="B283" s="11">
        <v>42289</v>
      </c>
      <c r="C283" s="12" t="s">
        <v>97</v>
      </c>
      <c r="D283" s="10">
        <v>0</v>
      </c>
      <c r="E283" s="10">
        <v>35</v>
      </c>
      <c r="F283" s="10" t="s">
        <v>7</v>
      </c>
      <c r="H283" s="10">
        <v>1</v>
      </c>
      <c r="K283" s="13" t="s">
        <v>17</v>
      </c>
      <c r="L283" s="14" t="s">
        <v>133</v>
      </c>
      <c r="N283" s="12" t="s">
        <v>144</v>
      </c>
    </row>
    <row r="284" spans="1:15" ht="14.25" customHeight="1" x14ac:dyDescent="0.2">
      <c r="A284" s="10">
        <v>1990</v>
      </c>
      <c r="B284" s="11">
        <v>42296</v>
      </c>
      <c r="C284" s="12" t="s">
        <v>101</v>
      </c>
      <c r="D284" s="10">
        <v>14</v>
      </c>
      <c r="E284" s="10">
        <v>28</v>
      </c>
      <c r="F284" s="10" t="s">
        <v>7</v>
      </c>
      <c r="H284" s="10">
        <v>1</v>
      </c>
      <c r="K284" s="13" t="s">
        <v>17</v>
      </c>
      <c r="L284" s="14" t="s">
        <v>133</v>
      </c>
      <c r="N284" s="12" t="s">
        <v>144</v>
      </c>
    </row>
    <row r="285" spans="1:15" ht="14.25" customHeight="1" x14ac:dyDescent="0.2">
      <c r="A285" s="10">
        <v>1990</v>
      </c>
      <c r="B285" s="11">
        <v>42303</v>
      </c>
      <c r="C285" s="12" t="s">
        <v>31</v>
      </c>
      <c r="D285" s="10">
        <v>14</v>
      </c>
      <c r="E285" s="10">
        <v>35</v>
      </c>
      <c r="F285" s="10" t="s">
        <v>7</v>
      </c>
      <c r="K285" s="13" t="s">
        <v>17</v>
      </c>
      <c r="L285" s="14" t="s">
        <v>133</v>
      </c>
      <c r="N285" s="12" t="s">
        <v>144</v>
      </c>
    </row>
    <row r="286" spans="1:15" ht="14.25" customHeight="1" x14ac:dyDescent="0.2">
      <c r="A286" s="10">
        <v>1990</v>
      </c>
      <c r="B286" s="11">
        <v>42310</v>
      </c>
      <c r="C286" s="12" t="s">
        <v>32</v>
      </c>
      <c r="D286" s="10">
        <v>0</v>
      </c>
      <c r="E286" s="10">
        <v>29</v>
      </c>
      <c r="F286" s="10" t="s">
        <v>7</v>
      </c>
      <c r="H286" s="10">
        <v>1</v>
      </c>
      <c r="K286" s="13" t="s">
        <v>16</v>
      </c>
      <c r="L286" s="14" t="s">
        <v>39</v>
      </c>
      <c r="N286" s="12" t="s">
        <v>144</v>
      </c>
    </row>
    <row r="287" spans="1:15" ht="14.25" customHeight="1" x14ac:dyDescent="0.2">
      <c r="A287" s="10">
        <v>1990</v>
      </c>
      <c r="B287" s="11">
        <v>42317</v>
      </c>
      <c r="C287" s="12" t="s">
        <v>98</v>
      </c>
      <c r="D287" s="10">
        <v>0</v>
      </c>
      <c r="E287" s="10">
        <v>35</v>
      </c>
      <c r="F287" s="10" t="s">
        <v>7</v>
      </c>
      <c r="H287" s="10">
        <v>1</v>
      </c>
      <c r="K287" s="13" t="s">
        <v>16</v>
      </c>
      <c r="L287" s="14" t="s">
        <v>145</v>
      </c>
      <c r="N287" s="12" t="s">
        <v>144</v>
      </c>
    </row>
    <row r="288" spans="1:15" ht="14.25" customHeight="1" x14ac:dyDescent="0.2">
      <c r="A288" s="38">
        <v>1991</v>
      </c>
      <c r="B288" s="39">
        <v>42253</v>
      </c>
      <c r="C288" s="40" t="s">
        <v>53</v>
      </c>
      <c r="D288" s="41">
        <v>0</v>
      </c>
      <c r="E288" s="41">
        <v>21</v>
      </c>
      <c r="F288" s="41" t="s">
        <v>7</v>
      </c>
      <c r="G288" s="41"/>
      <c r="H288" s="41">
        <v>1</v>
      </c>
      <c r="I288" s="41"/>
      <c r="J288" s="41"/>
      <c r="K288" s="42" t="s">
        <v>16</v>
      </c>
      <c r="L288" s="43" t="s">
        <v>73</v>
      </c>
      <c r="M288" s="44"/>
      <c r="N288" s="40" t="s">
        <v>153</v>
      </c>
      <c r="O288" s="40"/>
    </row>
    <row r="289" spans="1:15" ht="14.25" customHeight="1" x14ac:dyDescent="0.2">
      <c r="A289" s="38">
        <v>1991</v>
      </c>
      <c r="B289" s="39">
        <v>42260</v>
      </c>
      <c r="C289" s="40" t="s">
        <v>38</v>
      </c>
      <c r="D289" s="41">
        <v>20</v>
      </c>
      <c r="E289" s="41">
        <v>41</v>
      </c>
      <c r="F289" s="41" t="s">
        <v>7</v>
      </c>
      <c r="G289" s="41"/>
      <c r="H289" s="41">
        <v>1</v>
      </c>
      <c r="I289" s="41"/>
      <c r="J289" s="41"/>
      <c r="K289" s="42" t="s">
        <v>17</v>
      </c>
      <c r="L289" s="43" t="s">
        <v>133</v>
      </c>
      <c r="M289" s="44"/>
      <c r="N289" s="40" t="s">
        <v>153</v>
      </c>
      <c r="O289" s="40"/>
    </row>
    <row r="290" spans="1:15" ht="14.25" customHeight="1" x14ac:dyDescent="0.2">
      <c r="A290" s="38">
        <v>1991</v>
      </c>
      <c r="B290" s="39">
        <v>42267</v>
      </c>
      <c r="C290" s="40" t="s">
        <v>30</v>
      </c>
      <c r="D290" s="41">
        <v>21</v>
      </c>
      <c r="E290" s="41">
        <v>29</v>
      </c>
      <c r="F290" s="41" t="s">
        <v>7</v>
      </c>
      <c r="G290" s="41"/>
      <c r="H290" s="41">
        <v>1</v>
      </c>
      <c r="I290" s="41"/>
      <c r="J290" s="41"/>
      <c r="K290" s="42" t="s">
        <v>16</v>
      </c>
      <c r="L290" s="43" t="s">
        <v>30</v>
      </c>
      <c r="M290" s="44"/>
      <c r="N290" s="40" t="s">
        <v>153</v>
      </c>
      <c r="O290" s="40"/>
    </row>
    <row r="291" spans="1:15" ht="14.25" customHeight="1" x14ac:dyDescent="0.2">
      <c r="A291" s="38">
        <v>1991</v>
      </c>
      <c r="B291" s="39">
        <v>42274</v>
      </c>
      <c r="C291" s="40" t="s">
        <v>36</v>
      </c>
      <c r="D291" s="41">
        <v>41</v>
      </c>
      <c r="E291" s="41">
        <v>21</v>
      </c>
      <c r="F291" s="41" t="s">
        <v>6</v>
      </c>
      <c r="G291" s="41">
        <v>1</v>
      </c>
      <c r="H291" s="41"/>
      <c r="I291" s="41"/>
      <c r="J291" s="41"/>
      <c r="K291" s="42" t="s">
        <v>16</v>
      </c>
      <c r="L291" s="43" t="s">
        <v>51</v>
      </c>
      <c r="M291" s="44"/>
      <c r="N291" s="40" t="s">
        <v>153</v>
      </c>
      <c r="O291" s="40"/>
    </row>
    <row r="292" spans="1:15" ht="14.25" customHeight="1" x14ac:dyDescent="0.2">
      <c r="A292" s="38">
        <v>1991</v>
      </c>
      <c r="B292" s="39">
        <v>42281</v>
      </c>
      <c r="C292" s="40" t="s">
        <v>37</v>
      </c>
      <c r="D292" s="41">
        <v>7</v>
      </c>
      <c r="E292" s="41">
        <v>20</v>
      </c>
      <c r="F292" s="41" t="s">
        <v>7</v>
      </c>
      <c r="G292" s="41"/>
      <c r="H292" s="41">
        <v>1</v>
      </c>
      <c r="I292" s="41"/>
      <c r="J292" s="41"/>
      <c r="K292" s="42" t="s">
        <v>17</v>
      </c>
      <c r="L292" s="43" t="s">
        <v>133</v>
      </c>
      <c r="M292" s="44"/>
      <c r="N292" s="40" t="s">
        <v>153</v>
      </c>
      <c r="O292" s="40"/>
    </row>
    <row r="293" spans="1:15" ht="14.25" customHeight="1" x14ac:dyDescent="0.2">
      <c r="A293" s="38">
        <v>1991</v>
      </c>
      <c r="B293" s="39">
        <v>42288</v>
      </c>
      <c r="C293" s="40" t="s">
        <v>97</v>
      </c>
      <c r="D293" s="41">
        <v>12</v>
      </c>
      <c r="E293" s="41">
        <v>47</v>
      </c>
      <c r="F293" s="41" t="s">
        <v>7</v>
      </c>
      <c r="G293" s="41"/>
      <c r="H293" s="41">
        <v>1</v>
      </c>
      <c r="I293" s="41"/>
      <c r="J293" s="41"/>
      <c r="K293" s="42" t="s">
        <v>16</v>
      </c>
      <c r="L293" s="43" t="s">
        <v>106</v>
      </c>
      <c r="M293" s="44"/>
      <c r="N293" s="40" t="s">
        <v>153</v>
      </c>
      <c r="O293" s="40"/>
    </row>
    <row r="294" spans="1:15" ht="14.25" customHeight="1" x14ac:dyDescent="0.2">
      <c r="A294" s="38">
        <v>1991</v>
      </c>
      <c r="B294" s="39">
        <v>42295</v>
      </c>
      <c r="C294" s="40" t="s">
        <v>101</v>
      </c>
      <c r="D294" s="41">
        <v>13</v>
      </c>
      <c r="E294" s="41">
        <v>24</v>
      </c>
      <c r="F294" s="41" t="s">
        <v>7</v>
      </c>
      <c r="G294" s="41"/>
      <c r="H294" s="41">
        <v>1</v>
      </c>
      <c r="I294" s="41"/>
      <c r="J294" s="41"/>
      <c r="K294" s="42" t="s">
        <v>16</v>
      </c>
      <c r="L294" s="43" t="s">
        <v>101</v>
      </c>
      <c r="M294" s="44"/>
      <c r="N294" s="40" t="s">
        <v>153</v>
      </c>
      <c r="O294" s="40"/>
    </row>
    <row r="295" spans="1:15" ht="14.25" customHeight="1" x14ac:dyDescent="0.2">
      <c r="A295" s="38">
        <v>1991</v>
      </c>
      <c r="B295" s="39">
        <v>42302</v>
      </c>
      <c r="C295" s="40" t="s">
        <v>31</v>
      </c>
      <c r="D295" s="41">
        <v>13</v>
      </c>
      <c r="E295" s="41">
        <v>39</v>
      </c>
      <c r="F295" s="41" t="s">
        <v>7</v>
      </c>
      <c r="G295" s="41"/>
      <c r="H295" s="41">
        <v>1</v>
      </c>
      <c r="I295" s="41"/>
      <c r="J295" s="41"/>
      <c r="K295" s="42" t="s">
        <v>17</v>
      </c>
      <c r="L295" s="43" t="s">
        <v>133</v>
      </c>
      <c r="M295" s="44"/>
      <c r="N295" s="40" t="s">
        <v>153</v>
      </c>
      <c r="O295" s="40"/>
    </row>
    <row r="296" spans="1:15" ht="14.25" customHeight="1" x14ac:dyDescent="0.2">
      <c r="A296" s="38">
        <v>1991</v>
      </c>
      <c r="B296" s="39">
        <v>42309</v>
      </c>
      <c r="C296" s="40" t="s">
        <v>32</v>
      </c>
      <c r="D296" s="41">
        <v>13</v>
      </c>
      <c r="E296" s="41">
        <v>39</v>
      </c>
      <c r="F296" s="41" t="s">
        <v>7</v>
      </c>
      <c r="G296" s="41"/>
      <c r="H296" s="41">
        <v>1</v>
      </c>
      <c r="I296" s="41"/>
      <c r="J296" s="41"/>
      <c r="K296" s="42" t="s">
        <v>16</v>
      </c>
      <c r="L296" s="43" t="s">
        <v>39</v>
      </c>
      <c r="M296" s="44"/>
      <c r="N296" s="40" t="s">
        <v>153</v>
      </c>
      <c r="O296" s="40"/>
    </row>
    <row r="297" spans="1:15" ht="14.25" customHeight="1" x14ac:dyDescent="0.2">
      <c r="A297" s="38">
        <v>1991</v>
      </c>
      <c r="B297" s="39">
        <v>42316</v>
      </c>
      <c r="C297" s="40" t="s">
        <v>98</v>
      </c>
      <c r="D297" s="41">
        <v>7</v>
      </c>
      <c r="E297" s="41">
        <v>35</v>
      </c>
      <c r="F297" s="41" t="s">
        <v>7</v>
      </c>
      <c r="G297" s="41"/>
      <c r="H297" s="41">
        <v>1</v>
      </c>
      <c r="I297" s="41"/>
      <c r="J297" s="41"/>
      <c r="K297" s="42" t="s">
        <v>17</v>
      </c>
      <c r="L297" s="43" t="s">
        <v>133</v>
      </c>
      <c r="M297" s="44"/>
      <c r="N297" s="40" t="s">
        <v>153</v>
      </c>
      <c r="O297" s="40"/>
    </row>
    <row r="298" spans="1:15" ht="14.25" customHeight="1" x14ac:dyDescent="0.2">
      <c r="A298" s="10">
        <v>1992</v>
      </c>
      <c r="B298" s="11">
        <v>42258</v>
      </c>
      <c r="C298" s="12" t="s">
        <v>36</v>
      </c>
      <c r="D298" s="10">
        <v>13</v>
      </c>
      <c r="E298" s="10">
        <v>7</v>
      </c>
      <c r="F298" s="10" t="s">
        <v>6</v>
      </c>
      <c r="G298" s="10">
        <v>1</v>
      </c>
      <c r="K298" s="13" t="s">
        <v>16</v>
      </c>
      <c r="L298" s="14" t="s">
        <v>51</v>
      </c>
      <c r="N298" s="12" t="s">
        <v>150</v>
      </c>
    </row>
    <row r="299" spans="1:15" ht="14.25" customHeight="1" x14ac:dyDescent="0.2">
      <c r="A299" s="10">
        <v>1992</v>
      </c>
      <c r="B299" s="11">
        <v>42265</v>
      </c>
      <c r="C299" s="12" t="s">
        <v>33</v>
      </c>
      <c r="D299" s="10">
        <v>7</v>
      </c>
      <c r="E299" s="10">
        <v>36</v>
      </c>
      <c r="F299" s="10" t="s">
        <v>7</v>
      </c>
      <c r="H299" s="10">
        <v>1</v>
      </c>
      <c r="K299" s="13" t="s">
        <v>16</v>
      </c>
      <c r="L299" s="14" t="s">
        <v>41</v>
      </c>
      <c r="M299" s="15" t="s">
        <v>100</v>
      </c>
      <c r="N299" s="12" t="s">
        <v>150</v>
      </c>
    </row>
    <row r="300" spans="1:15" ht="14.25" customHeight="1" x14ac:dyDescent="0.2">
      <c r="A300" s="10">
        <v>1992</v>
      </c>
      <c r="B300" s="11">
        <v>42273</v>
      </c>
      <c r="C300" s="12" t="s">
        <v>53</v>
      </c>
      <c r="D300" s="10">
        <v>7</v>
      </c>
      <c r="E300" s="10">
        <v>17</v>
      </c>
      <c r="F300" s="10" t="s">
        <v>7</v>
      </c>
      <c r="H300" s="10">
        <v>1</v>
      </c>
      <c r="K300" s="13" t="s">
        <v>17</v>
      </c>
      <c r="L300" s="14" t="s">
        <v>133</v>
      </c>
      <c r="N300" s="12" t="s">
        <v>150</v>
      </c>
      <c r="O300" s="12" t="s">
        <v>99</v>
      </c>
    </row>
    <row r="301" spans="1:15" ht="14.25" customHeight="1" x14ac:dyDescent="0.2">
      <c r="A301" s="10">
        <v>1992</v>
      </c>
      <c r="B301" s="11">
        <v>42279</v>
      </c>
      <c r="C301" s="12" t="s">
        <v>30</v>
      </c>
      <c r="D301" s="10">
        <v>0</v>
      </c>
      <c r="E301" s="10">
        <v>13</v>
      </c>
      <c r="F301" s="10" t="s">
        <v>7</v>
      </c>
      <c r="H301" s="10">
        <v>1</v>
      </c>
      <c r="K301" s="13" t="s">
        <v>17</v>
      </c>
      <c r="L301" s="14" t="s">
        <v>133</v>
      </c>
      <c r="N301" s="12" t="s">
        <v>150</v>
      </c>
    </row>
    <row r="302" spans="1:15" ht="14.25" customHeight="1" x14ac:dyDescent="0.2">
      <c r="A302" s="10">
        <v>1992</v>
      </c>
      <c r="B302" s="11">
        <v>42287</v>
      </c>
      <c r="C302" s="12" t="s">
        <v>98</v>
      </c>
      <c r="D302" s="10">
        <v>0</v>
      </c>
      <c r="E302" s="10">
        <v>32</v>
      </c>
      <c r="F302" s="10" t="s">
        <v>7</v>
      </c>
      <c r="H302" s="10">
        <v>1</v>
      </c>
      <c r="K302" s="13" t="s">
        <v>16</v>
      </c>
      <c r="L302" s="14" t="s">
        <v>145</v>
      </c>
      <c r="N302" s="12" t="s">
        <v>150</v>
      </c>
      <c r="O302" s="12" t="s">
        <v>99</v>
      </c>
    </row>
    <row r="303" spans="1:15" ht="14.25" customHeight="1" x14ac:dyDescent="0.2">
      <c r="A303" s="10">
        <v>1992</v>
      </c>
      <c r="B303" s="11">
        <v>42293</v>
      </c>
      <c r="C303" s="12" t="s">
        <v>32</v>
      </c>
      <c r="D303" s="10">
        <v>28</v>
      </c>
      <c r="E303" s="10">
        <v>14</v>
      </c>
      <c r="F303" s="10" t="s">
        <v>6</v>
      </c>
      <c r="G303" s="10">
        <v>1</v>
      </c>
      <c r="K303" s="13" t="s">
        <v>16</v>
      </c>
      <c r="L303" s="14" t="s">
        <v>39</v>
      </c>
      <c r="N303" s="12" t="s">
        <v>150</v>
      </c>
    </row>
    <row r="304" spans="1:15" ht="14.25" customHeight="1" x14ac:dyDescent="0.2">
      <c r="A304" s="10">
        <v>1992</v>
      </c>
      <c r="B304" s="11">
        <v>42300</v>
      </c>
      <c r="C304" s="12" t="s">
        <v>34</v>
      </c>
      <c r="D304" s="10">
        <v>21</v>
      </c>
      <c r="E304" s="10">
        <v>7</v>
      </c>
      <c r="F304" s="10" t="s">
        <v>6</v>
      </c>
      <c r="G304" s="10">
        <v>1</v>
      </c>
      <c r="K304" s="13" t="s">
        <v>17</v>
      </c>
      <c r="L304" s="14" t="s">
        <v>133</v>
      </c>
      <c r="N304" s="12" t="s">
        <v>150</v>
      </c>
    </row>
    <row r="305" spans="1:15" ht="14.25" customHeight="1" x14ac:dyDescent="0.2">
      <c r="A305" s="10">
        <v>1992</v>
      </c>
      <c r="B305" s="11">
        <v>42307</v>
      </c>
      <c r="C305" s="12" t="s">
        <v>37</v>
      </c>
      <c r="D305" s="10">
        <v>20</v>
      </c>
      <c r="E305" s="10">
        <v>3</v>
      </c>
      <c r="F305" s="10" t="s">
        <v>6</v>
      </c>
      <c r="G305" s="10">
        <v>1</v>
      </c>
      <c r="K305" s="13" t="s">
        <v>16</v>
      </c>
      <c r="L305" s="14" t="s">
        <v>37</v>
      </c>
      <c r="N305" s="12" t="s">
        <v>150</v>
      </c>
    </row>
    <row r="306" spans="1:15" ht="14.25" customHeight="1" x14ac:dyDescent="0.2">
      <c r="A306" s="10">
        <v>1992</v>
      </c>
      <c r="B306" s="11">
        <v>42314</v>
      </c>
      <c r="C306" s="12" t="s">
        <v>36</v>
      </c>
      <c r="D306" s="10">
        <v>7</v>
      </c>
      <c r="E306" s="10">
        <v>6</v>
      </c>
      <c r="F306" s="10" t="s">
        <v>6</v>
      </c>
      <c r="G306" s="10">
        <v>1</v>
      </c>
      <c r="K306" s="13" t="s">
        <v>17</v>
      </c>
      <c r="L306" s="14" t="s">
        <v>133</v>
      </c>
      <c r="N306" s="12" t="s">
        <v>150</v>
      </c>
    </row>
    <row r="307" spans="1:15" ht="14.25" customHeight="1" x14ac:dyDescent="0.2">
      <c r="A307" s="10">
        <v>1992</v>
      </c>
      <c r="B307" s="11">
        <v>42321</v>
      </c>
      <c r="C307" s="12" t="s">
        <v>97</v>
      </c>
      <c r="D307" s="10">
        <v>7</v>
      </c>
      <c r="E307" s="10">
        <v>22</v>
      </c>
      <c r="F307" s="10" t="s">
        <v>7</v>
      </c>
      <c r="H307" s="10">
        <v>1</v>
      </c>
      <c r="K307" s="13" t="s">
        <v>17</v>
      </c>
      <c r="L307" s="14" t="s">
        <v>133</v>
      </c>
      <c r="N307" s="12" t="s">
        <v>150</v>
      </c>
    </row>
    <row r="308" spans="1:15" ht="14.25" customHeight="1" x14ac:dyDescent="0.2">
      <c r="A308" s="38">
        <v>1993</v>
      </c>
      <c r="B308" s="39">
        <v>42257</v>
      </c>
      <c r="C308" s="40" t="s">
        <v>36</v>
      </c>
      <c r="D308" s="41">
        <v>14</v>
      </c>
      <c r="E308" s="41">
        <v>7</v>
      </c>
      <c r="F308" s="41" t="s">
        <v>6</v>
      </c>
      <c r="G308" s="41">
        <v>1</v>
      </c>
      <c r="H308" s="41"/>
      <c r="I308" s="41"/>
      <c r="J308" s="41"/>
      <c r="K308" s="42" t="s">
        <v>17</v>
      </c>
      <c r="L308" s="43" t="s">
        <v>133</v>
      </c>
      <c r="M308" s="44"/>
      <c r="N308" s="40" t="s">
        <v>150</v>
      </c>
      <c r="O308" s="40"/>
    </row>
    <row r="309" spans="1:15" ht="14.25" customHeight="1" x14ac:dyDescent="0.2">
      <c r="A309" s="38">
        <v>1993</v>
      </c>
      <c r="B309" s="39">
        <v>42264</v>
      </c>
      <c r="C309" s="40" t="s">
        <v>33</v>
      </c>
      <c r="D309" s="41">
        <v>0</v>
      </c>
      <c r="E309" s="41">
        <v>21</v>
      </c>
      <c r="F309" s="41" t="s">
        <v>7</v>
      </c>
      <c r="G309" s="41"/>
      <c r="H309" s="41">
        <v>1</v>
      </c>
      <c r="I309" s="41"/>
      <c r="J309" s="41"/>
      <c r="K309" s="42" t="s">
        <v>17</v>
      </c>
      <c r="L309" s="43" t="s">
        <v>133</v>
      </c>
      <c r="M309" s="44"/>
      <c r="N309" s="40" t="s">
        <v>150</v>
      </c>
      <c r="O309" s="40"/>
    </row>
    <row r="310" spans="1:15" ht="14.25" customHeight="1" x14ac:dyDescent="0.2">
      <c r="A310" s="38">
        <v>1993</v>
      </c>
      <c r="B310" s="39">
        <v>42271</v>
      </c>
      <c r="C310" s="40" t="s">
        <v>53</v>
      </c>
      <c r="D310" s="41">
        <v>27</v>
      </c>
      <c r="E310" s="41">
        <v>8</v>
      </c>
      <c r="F310" s="41" t="s">
        <v>6</v>
      </c>
      <c r="G310" s="41">
        <v>1</v>
      </c>
      <c r="H310" s="41"/>
      <c r="I310" s="41"/>
      <c r="J310" s="41"/>
      <c r="K310" s="42" t="s">
        <v>16</v>
      </c>
      <c r="L310" s="43" t="s">
        <v>73</v>
      </c>
      <c r="M310" s="44"/>
      <c r="N310" s="40" t="s">
        <v>150</v>
      </c>
      <c r="O310" s="40"/>
    </row>
    <row r="311" spans="1:15" ht="14.25" customHeight="1" x14ac:dyDescent="0.2">
      <c r="A311" s="38">
        <v>1993</v>
      </c>
      <c r="B311" s="39">
        <v>42278</v>
      </c>
      <c r="C311" s="40" t="s">
        <v>30</v>
      </c>
      <c r="D311" s="41">
        <v>6</v>
      </c>
      <c r="E311" s="41">
        <v>20</v>
      </c>
      <c r="F311" s="41" t="s">
        <v>7</v>
      </c>
      <c r="G311" s="41"/>
      <c r="H311" s="41">
        <v>1</v>
      </c>
      <c r="I311" s="41"/>
      <c r="J311" s="41"/>
      <c r="K311" s="42" t="s">
        <v>16</v>
      </c>
      <c r="L311" s="43" t="s">
        <v>30</v>
      </c>
      <c r="M311" s="44"/>
      <c r="N311" s="40" t="s">
        <v>150</v>
      </c>
      <c r="O311" s="40"/>
    </row>
    <row r="312" spans="1:15" ht="14.25" customHeight="1" x14ac:dyDescent="0.2">
      <c r="A312" s="38">
        <v>1993</v>
      </c>
      <c r="B312" s="39">
        <v>42285</v>
      </c>
      <c r="C312" s="40" t="s">
        <v>98</v>
      </c>
      <c r="D312" s="41">
        <v>20</v>
      </c>
      <c r="E312" s="41">
        <v>6</v>
      </c>
      <c r="F312" s="41" t="s">
        <v>6</v>
      </c>
      <c r="G312" s="41">
        <v>1</v>
      </c>
      <c r="H312" s="41"/>
      <c r="I312" s="41"/>
      <c r="J312" s="41"/>
      <c r="K312" s="42" t="s">
        <v>17</v>
      </c>
      <c r="L312" s="43" t="s">
        <v>133</v>
      </c>
      <c r="M312" s="44"/>
      <c r="N312" s="40" t="s">
        <v>150</v>
      </c>
      <c r="O312" s="40"/>
    </row>
    <row r="313" spans="1:15" ht="14.25" customHeight="1" x14ac:dyDescent="0.2">
      <c r="A313" s="38">
        <v>1993</v>
      </c>
      <c r="B313" s="39">
        <v>42292</v>
      </c>
      <c r="C313" s="40" t="s">
        <v>32</v>
      </c>
      <c r="D313" s="41">
        <v>6</v>
      </c>
      <c r="E313" s="41">
        <v>14</v>
      </c>
      <c r="F313" s="41" t="s">
        <v>7</v>
      </c>
      <c r="G313" s="41"/>
      <c r="H313" s="41">
        <v>1</v>
      </c>
      <c r="I313" s="41"/>
      <c r="J313" s="41"/>
      <c r="K313" s="42" t="s">
        <v>17</v>
      </c>
      <c r="L313" s="43" t="s">
        <v>133</v>
      </c>
      <c r="M313" s="44"/>
      <c r="N313" s="40" t="s">
        <v>150</v>
      </c>
      <c r="O313" s="40"/>
    </row>
    <row r="314" spans="1:15" ht="14.25" customHeight="1" x14ac:dyDescent="0.2">
      <c r="A314" s="38">
        <v>1993</v>
      </c>
      <c r="B314" s="39">
        <v>42299</v>
      </c>
      <c r="C314" s="40" t="s">
        <v>34</v>
      </c>
      <c r="D314" s="41">
        <v>8</v>
      </c>
      <c r="E314" s="41">
        <v>30</v>
      </c>
      <c r="F314" s="41" t="s">
        <v>7</v>
      </c>
      <c r="G314" s="41"/>
      <c r="H314" s="41">
        <v>1</v>
      </c>
      <c r="I314" s="41"/>
      <c r="J314" s="41"/>
      <c r="K314" s="42" t="s">
        <v>16</v>
      </c>
      <c r="L314" s="43" t="s">
        <v>42</v>
      </c>
      <c r="M314" s="44"/>
      <c r="N314" s="40" t="s">
        <v>150</v>
      </c>
      <c r="O314" s="40"/>
    </row>
    <row r="315" spans="1:15" ht="14.25" customHeight="1" x14ac:dyDescent="0.2">
      <c r="A315" s="38">
        <v>1993</v>
      </c>
      <c r="B315" s="39">
        <v>42306</v>
      </c>
      <c r="C315" s="40" t="s">
        <v>37</v>
      </c>
      <c r="D315" s="41">
        <v>0</v>
      </c>
      <c r="E315" s="41">
        <v>8</v>
      </c>
      <c r="F315" s="41" t="s">
        <v>7</v>
      </c>
      <c r="G315" s="41"/>
      <c r="H315" s="41">
        <v>1</v>
      </c>
      <c r="I315" s="41"/>
      <c r="J315" s="41" t="s">
        <v>67</v>
      </c>
      <c r="K315" s="42" t="s">
        <v>17</v>
      </c>
      <c r="L315" s="43" t="s">
        <v>133</v>
      </c>
      <c r="M315" s="44"/>
      <c r="N315" s="40" t="s">
        <v>150</v>
      </c>
      <c r="O315" s="40"/>
    </row>
    <row r="316" spans="1:15" ht="14.25" customHeight="1" x14ac:dyDescent="0.2">
      <c r="A316" s="38">
        <v>1993</v>
      </c>
      <c r="B316" s="39">
        <v>42313</v>
      </c>
      <c r="C316" s="40" t="s">
        <v>36</v>
      </c>
      <c r="D316" s="41">
        <v>14</v>
      </c>
      <c r="E316" s="41">
        <v>0</v>
      </c>
      <c r="F316" s="41" t="s">
        <v>6</v>
      </c>
      <c r="G316" s="41">
        <v>1</v>
      </c>
      <c r="H316" s="41"/>
      <c r="I316" s="41"/>
      <c r="J316" s="41"/>
      <c r="K316" s="42" t="s">
        <v>16</v>
      </c>
      <c r="L316" s="43" t="s">
        <v>51</v>
      </c>
      <c r="M316" s="44"/>
      <c r="N316" s="40" t="s">
        <v>150</v>
      </c>
      <c r="O316" s="40"/>
    </row>
    <row r="317" spans="1:15" ht="14.25" customHeight="1" x14ac:dyDescent="0.2">
      <c r="A317" s="38">
        <v>1993</v>
      </c>
      <c r="B317" s="39">
        <v>42320</v>
      </c>
      <c r="C317" s="40" t="s">
        <v>97</v>
      </c>
      <c r="D317" s="41">
        <v>26</v>
      </c>
      <c r="E317" s="41">
        <v>47</v>
      </c>
      <c r="F317" s="41" t="s">
        <v>7</v>
      </c>
      <c r="G317" s="41"/>
      <c r="H317" s="41">
        <v>1</v>
      </c>
      <c r="I317" s="41"/>
      <c r="J317" s="41"/>
      <c r="K317" s="42" t="s">
        <v>16</v>
      </c>
      <c r="L317" s="43" t="s">
        <v>106</v>
      </c>
      <c r="M317" s="44"/>
      <c r="N317" s="40" t="s">
        <v>150</v>
      </c>
      <c r="O317" s="40"/>
    </row>
    <row r="318" spans="1:15" ht="14.25" customHeight="1" x14ac:dyDescent="0.2">
      <c r="A318" s="10">
        <v>1994</v>
      </c>
      <c r="B318" s="11">
        <v>42256</v>
      </c>
      <c r="C318" s="12" t="s">
        <v>18</v>
      </c>
      <c r="D318" s="10">
        <v>15</v>
      </c>
      <c r="E318" s="10">
        <v>26</v>
      </c>
      <c r="F318" s="10" t="s">
        <v>7</v>
      </c>
      <c r="H318" s="10">
        <v>1</v>
      </c>
      <c r="K318" s="13" t="s">
        <v>17</v>
      </c>
      <c r="L318" s="14" t="s">
        <v>133</v>
      </c>
      <c r="N318" s="12" t="s">
        <v>150</v>
      </c>
    </row>
    <row r="319" spans="1:15" ht="14.25" customHeight="1" x14ac:dyDescent="0.2">
      <c r="A319" s="10">
        <v>1994</v>
      </c>
      <c r="B319" s="11">
        <v>42263</v>
      </c>
      <c r="C319" s="12" t="s">
        <v>33</v>
      </c>
      <c r="D319" s="10">
        <v>22</v>
      </c>
      <c r="E319" s="10">
        <v>21</v>
      </c>
      <c r="F319" s="10" t="s">
        <v>6</v>
      </c>
      <c r="G319" s="10">
        <v>1</v>
      </c>
      <c r="K319" s="13" t="s">
        <v>16</v>
      </c>
      <c r="L319" s="14" t="s">
        <v>41</v>
      </c>
      <c r="M319" s="15" t="s">
        <v>100</v>
      </c>
      <c r="N319" s="12" t="s">
        <v>150</v>
      </c>
    </row>
    <row r="320" spans="1:15" ht="14.25" customHeight="1" x14ac:dyDescent="0.2">
      <c r="A320" s="10">
        <v>1994</v>
      </c>
      <c r="B320" s="11">
        <v>42270</v>
      </c>
      <c r="C320" s="12" t="s">
        <v>53</v>
      </c>
      <c r="D320" s="10">
        <v>38</v>
      </c>
      <c r="E320" s="10">
        <v>7</v>
      </c>
      <c r="F320" s="10" t="s">
        <v>6</v>
      </c>
      <c r="G320" s="10">
        <v>1</v>
      </c>
      <c r="K320" s="13" t="s">
        <v>17</v>
      </c>
      <c r="L320" s="14" t="s">
        <v>133</v>
      </c>
      <c r="N320" s="12" t="s">
        <v>150</v>
      </c>
    </row>
    <row r="321" spans="1:15" ht="14.25" customHeight="1" x14ac:dyDescent="0.2">
      <c r="A321" s="10">
        <v>1994</v>
      </c>
      <c r="B321" s="11">
        <v>42277</v>
      </c>
      <c r="C321" s="12" t="s">
        <v>36</v>
      </c>
      <c r="D321" s="10">
        <v>8</v>
      </c>
      <c r="E321" s="10">
        <v>0</v>
      </c>
      <c r="F321" s="10" t="s">
        <v>6</v>
      </c>
      <c r="G321" s="10">
        <v>1</v>
      </c>
      <c r="K321" s="13" t="s">
        <v>17</v>
      </c>
      <c r="L321" s="14" t="s">
        <v>133</v>
      </c>
      <c r="N321" s="12" t="s">
        <v>150</v>
      </c>
    </row>
    <row r="322" spans="1:15" ht="14.25" customHeight="1" x14ac:dyDescent="0.2">
      <c r="A322" s="10">
        <v>1994</v>
      </c>
      <c r="B322" s="11">
        <v>42284</v>
      </c>
      <c r="C322" s="12" t="s">
        <v>97</v>
      </c>
      <c r="D322" s="10">
        <v>8</v>
      </c>
      <c r="E322" s="10">
        <v>19</v>
      </c>
      <c r="F322" s="10" t="s">
        <v>7</v>
      </c>
      <c r="H322" s="10">
        <v>1</v>
      </c>
      <c r="K322" s="13" t="s">
        <v>17</v>
      </c>
      <c r="L322" s="14" t="s">
        <v>133</v>
      </c>
      <c r="N322" s="12" t="s">
        <v>150</v>
      </c>
    </row>
    <row r="323" spans="1:15" ht="14.25" customHeight="1" x14ac:dyDescent="0.2">
      <c r="A323" s="10">
        <v>1994</v>
      </c>
      <c r="B323" s="11">
        <v>42291</v>
      </c>
      <c r="C323" s="12" t="s">
        <v>37</v>
      </c>
      <c r="D323" s="10">
        <v>39</v>
      </c>
      <c r="E323" s="10">
        <v>6</v>
      </c>
      <c r="F323" s="10" t="s">
        <v>6</v>
      </c>
      <c r="G323" s="10">
        <v>1</v>
      </c>
      <c r="K323" s="13" t="s">
        <v>16</v>
      </c>
      <c r="L323" s="14" t="s">
        <v>37</v>
      </c>
      <c r="M323" s="15" t="s">
        <v>140</v>
      </c>
      <c r="N323" s="12" t="s">
        <v>150</v>
      </c>
    </row>
    <row r="324" spans="1:15" ht="14.25" customHeight="1" x14ac:dyDescent="0.2">
      <c r="A324" s="10">
        <v>1994</v>
      </c>
      <c r="B324" s="11">
        <v>42298</v>
      </c>
      <c r="C324" s="12" t="s">
        <v>34</v>
      </c>
      <c r="D324" s="10">
        <v>16</v>
      </c>
      <c r="E324" s="10">
        <v>26</v>
      </c>
      <c r="F324" s="10" t="s">
        <v>7</v>
      </c>
      <c r="H324" s="10">
        <v>1</v>
      </c>
      <c r="K324" s="13" t="s">
        <v>16</v>
      </c>
      <c r="L324" s="14" t="s">
        <v>42</v>
      </c>
      <c r="N324" s="12" t="s">
        <v>150</v>
      </c>
    </row>
    <row r="325" spans="1:15" ht="14.25" customHeight="1" x14ac:dyDescent="0.2">
      <c r="A325" s="10">
        <v>1994</v>
      </c>
      <c r="B325" s="11">
        <v>42305</v>
      </c>
      <c r="C325" s="12" t="s">
        <v>30</v>
      </c>
      <c r="D325" s="10">
        <v>32</v>
      </c>
      <c r="E325" s="10">
        <v>14</v>
      </c>
      <c r="F325" s="10" t="s">
        <v>6</v>
      </c>
      <c r="G325" s="10">
        <v>1</v>
      </c>
      <c r="K325" s="13" t="s">
        <v>17</v>
      </c>
      <c r="L325" s="14" t="s">
        <v>133</v>
      </c>
      <c r="N325" s="12" t="s">
        <v>150</v>
      </c>
    </row>
    <row r="326" spans="1:15" ht="14.25" customHeight="1" x14ac:dyDescent="0.2">
      <c r="A326" s="10">
        <v>1994</v>
      </c>
      <c r="B326" s="11">
        <v>42312</v>
      </c>
      <c r="C326" s="12" t="s">
        <v>32</v>
      </c>
      <c r="D326" s="10">
        <v>6</v>
      </c>
      <c r="E326" s="10">
        <v>35</v>
      </c>
      <c r="F326" s="10" t="s">
        <v>7</v>
      </c>
      <c r="H326" s="10">
        <v>1</v>
      </c>
      <c r="K326" s="13" t="s">
        <v>16</v>
      </c>
      <c r="L326" s="14" t="s">
        <v>39</v>
      </c>
      <c r="N326" s="12" t="s">
        <v>150</v>
      </c>
    </row>
    <row r="327" spans="1:15" ht="14.25" customHeight="1" x14ac:dyDescent="0.2">
      <c r="A327" s="10">
        <v>1994</v>
      </c>
      <c r="B327" s="11">
        <v>42319</v>
      </c>
      <c r="C327" s="12" t="s">
        <v>98</v>
      </c>
      <c r="D327" s="10">
        <v>19</v>
      </c>
      <c r="E327" s="10">
        <v>0</v>
      </c>
      <c r="F327" s="10" t="s">
        <v>6</v>
      </c>
      <c r="G327" s="10">
        <v>1</v>
      </c>
      <c r="K327" s="13" t="s">
        <v>16</v>
      </c>
      <c r="L327" s="14" t="s">
        <v>145</v>
      </c>
      <c r="N327" s="12" t="s">
        <v>150</v>
      </c>
    </row>
    <row r="328" spans="1:15" ht="14.25" customHeight="1" x14ac:dyDescent="0.2">
      <c r="A328" s="38">
        <v>1995</v>
      </c>
      <c r="B328" s="39">
        <v>42255</v>
      </c>
      <c r="C328" s="40" t="s">
        <v>18</v>
      </c>
      <c r="D328" s="41">
        <v>13</v>
      </c>
      <c r="E328" s="41">
        <v>14</v>
      </c>
      <c r="F328" s="41" t="s">
        <v>7</v>
      </c>
      <c r="G328" s="41"/>
      <c r="H328" s="41">
        <v>1</v>
      </c>
      <c r="I328" s="41"/>
      <c r="J328" s="41"/>
      <c r="K328" s="42" t="s">
        <v>16</v>
      </c>
      <c r="L328" s="43" t="s">
        <v>18</v>
      </c>
      <c r="M328" s="44" t="s">
        <v>19</v>
      </c>
      <c r="N328" s="40" t="s">
        <v>150</v>
      </c>
      <c r="O328" s="40"/>
    </row>
    <row r="329" spans="1:15" ht="14.25" customHeight="1" x14ac:dyDescent="0.2">
      <c r="A329" s="38">
        <v>1995</v>
      </c>
      <c r="B329" s="39">
        <v>42262</v>
      </c>
      <c r="C329" s="40" t="s">
        <v>33</v>
      </c>
      <c r="D329" s="41">
        <v>6</v>
      </c>
      <c r="E329" s="41">
        <v>7</v>
      </c>
      <c r="F329" s="41" t="s">
        <v>7</v>
      </c>
      <c r="G329" s="41"/>
      <c r="H329" s="41">
        <v>1</v>
      </c>
      <c r="I329" s="41"/>
      <c r="J329" s="41"/>
      <c r="K329" s="42" t="s">
        <v>17</v>
      </c>
      <c r="L329" s="43" t="s">
        <v>133</v>
      </c>
      <c r="M329" s="44"/>
      <c r="N329" s="40" t="s">
        <v>150</v>
      </c>
      <c r="O329" s="40"/>
    </row>
    <row r="330" spans="1:15" ht="14.25" customHeight="1" x14ac:dyDescent="0.2">
      <c r="A330" s="38">
        <v>1995</v>
      </c>
      <c r="B330" s="39">
        <v>42269</v>
      </c>
      <c r="C330" s="40" t="s">
        <v>53</v>
      </c>
      <c r="D330" s="41">
        <v>34</v>
      </c>
      <c r="E330" s="41">
        <v>7</v>
      </c>
      <c r="F330" s="41" t="s">
        <v>6</v>
      </c>
      <c r="G330" s="41">
        <v>1</v>
      </c>
      <c r="H330" s="41"/>
      <c r="I330" s="41"/>
      <c r="J330" s="41"/>
      <c r="K330" s="42" t="s">
        <v>16</v>
      </c>
      <c r="L330" s="43" t="s">
        <v>73</v>
      </c>
      <c r="M330" s="44"/>
      <c r="N330" s="40" t="s">
        <v>150</v>
      </c>
      <c r="O330" s="40"/>
    </row>
    <row r="331" spans="1:15" ht="14.25" customHeight="1" x14ac:dyDescent="0.2">
      <c r="A331" s="38">
        <v>1995</v>
      </c>
      <c r="B331" s="39">
        <v>42276</v>
      </c>
      <c r="C331" s="40" t="s">
        <v>36</v>
      </c>
      <c r="D331" s="41">
        <v>12</v>
      </c>
      <c r="E331" s="41">
        <v>21</v>
      </c>
      <c r="F331" s="41" t="s">
        <v>7</v>
      </c>
      <c r="G331" s="41"/>
      <c r="H331" s="41">
        <v>1</v>
      </c>
      <c r="I331" s="41"/>
      <c r="J331" s="41"/>
      <c r="K331" s="42" t="s">
        <v>16</v>
      </c>
      <c r="L331" s="43" t="s">
        <v>51</v>
      </c>
      <c r="M331" s="44"/>
      <c r="N331" s="40" t="s">
        <v>150</v>
      </c>
      <c r="O331" s="40"/>
    </row>
    <row r="332" spans="1:15" ht="14.25" customHeight="1" x14ac:dyDescent="0.2">
      <c r="A332" s="38">
        <v>1995</v>
      </c>
      <c r="B332" s="39">
        <v>42283</v>
      </c>
      <c r="C332" s="40" t="s">
        <v>97</v>
      </c>
      <c r="D332" s="41">
        <v>7</v>
      </c>
      <c r="E332" s="41">
        <v>14</v>
      </c>
      <c r="F332" s="41" t="s">
        <v>7</v>
      </c>
      <c r="G332" s="41"/>
      <c r="H332" s="41">
        <v>1</v>
      </c>
      <c r="I332" s="41"/>
      <c r="J332" s="41"/>
      <c r="K332" s="42" t="s">
        <v>16</v>
      </c>
      <c r="L332" s="43" t="s">
        <v>106</v>
      </c>
      <c r="M332" s="44"/>
      <c r="N332" s="40" t="s">
        <v>150</v>
      </c>
      <c r="O332" s="40"/>
    </row>
    <row r="333" spans="1:15" ht="14.25" customHeight="1" x14ac:dyDescent="0.2">
      <c r="A333" s="38">
        <v>1995</v>
      </c>
      <c r="B333" s="39">
        <v>42290</v>
      </c>
      <c r="C333" s="40" t="s">
        <v>37</v>
      </c>
      <c r="D333" s="41">
        <v>21</v>
      </c>
      <c r="E333" s="41">
        <v>6</v>
      </c>
      <c r="F333" s="41" t="s">
        <v>6</v>
      </c>
      <c r="G333" s="41">
        <v>1</v>
      </c>
      <c r="H333" s="41"/>
      <c r="I333" s="41"/>
      <c r="J333" s="41"/>
      <c r="K333" s="42" t="s">
        <v>17</v>
      </c>
      <c r="L333" s="43" t="s">
        <v>133</v>
      </c>
      <c r="M333" s="44"/>
      <c r="N333" s="40" t="s">
        <v>150</v>
      </c>
      <c r="O333" s="40"/>
    </row>
    <row r="334" spans="1:15" ht="14.25" customHeight="1" x14ac:dyDescent="0.2">
      <c r="A334" s="38">
        <v>1995</v>
      </c>
      <c r="B334" s="39">
        <v>42298</v>
      </c>
      <c r="C334" s="40" t="s">
        <v>34</v>
      </c>
      <c r="D334" s="41">
        <v>20</v>
      </c>
      <c r="E334" s="41">
        <v>12</v>
      </c>
      <c r="F334" s="41" t="s">
        <v>6</v>
      </c>
      <c r="G334" s="41">
        <v>1</v>
      </c>
      <c r="H334" s="41"/>
      <c r="I334" s="41"/>
      <c r="J334" s="41"/>
      <c r="K334" s="42" t="s">
        <v>17</v>
      </c>
      <c r="L334" s="43" t="s">
        <v>133</v>
      </c>
      <c r="M334" s="44"/>
      <c r="N334" s="40" t="s">
        <v>150</v>
      </c>
      <c r="O334" s="40" t="s">
        <v>99</v>
      </c>
    </row>
    <row r="335" spans="1:15" ht="14.25" customHeight="1" x14ac:dyDescent="0.2">
      <c r="A335" s="38">
        <v>1995</v>
      </c>
      <c r="B335" s="39">
        <v>42304</v>
      </c>
      <c r="C335" s="40" t="s">
        <v>30</v>
      </c>
      <c r="D335" s="41">
        <v>7</v>
      </c>
      <c r="E335" s="41">
        <v>31</v>
      </c>
      <c r="F335" s="41" t="s">
        <v>7</v>
      </c>
      <c r="G335" s="41"/>
      <c r="H335" s="41">
        <v>1</v>
      </c>
      <c r="I335" s="41"/>
      <c r="J335" s="41"/>
      <c r="K335" s="42" t="s">
        <v>16</v>
      </c>
      <c r="L335" s="43" t="s">
        <v>30</v>
      </c>
      <c r="M335" s="44"/>
      <c r="N335" s="40" t="s">
        <v>150</v>
      </c>
      <c r="O335" s="40"/>
    </row>
    <row r="336" spans="1:15" ht="14.25" customHeight="1" x14ac:dyDescent="0.2">
      <c r="A336" s="38">
        <v>1995</v>
      </c>
      <c r="B336" s="39">
        <v>42311</v>
      </c>
      <c r="C336" s="40" t="s">
        <v>32</v>
      </c>
      <c r="D336" s="41">
        <v>9</v>
      </c>
      <c r="E336" s="41">
        <v>10</v>
      </c>
      <c r="F336" s="41" t="s">
        <v>7</v>
      </c>
      <c r="G336" s="41"/>
      <c r="H336" s="41">
        <v>1</v>
      </c>
      <c r="I336" s="41"/>
      <c r="J336" s="41"/>
      <c r="K336" s="42" t="s">
        <v>17</v>
      </c>
      <c r="L336" s="43" t="s">
        <v>133</v>
      </c>
      <c r="M336" s="44"/>
      <c r="N336" s="40" t="s">
        <v>150</v>
      </c>
      <c r="O336" s="40"/>
    </row>
    <row r="337" spans="1:15" ht="14.25" customHeight="1" x14ac:dyDescent="0.2">
      <c r="A337" s="38">
        <v>1995</v>
      </c>
      <c r="B337" s="39">
        <v>42318</v>
      </c>
      <c r="C337" s="40" t="s">
        <v>98</v>
      </c>
      <c r="D337" s="41">
        <v>20</v>
      </c>
      <c r="E337" s="41">
        <v>7</v>
      </c>
      <c r="F337" s="41" t="s">
        <v>6</v>
      </c>
      <c r="G337" s="41">
        <v>1</v>
      </c>
      <c r="H337" s="41"/>
      <c r="I337" s="41"/>
      <c r="J337" s="41"/>
      <c r="K337" s="42" t="s">
        <v>17</v>
      </c>
      <c r="L337" s="43" t="s">
        <v>133</v>
      </c>
      <c r="M337" s="44"/>
      <c r="N337" s="40" t="s">
        <v>150</v>
      </c>
      <c r="O337" s="40"/>
    </row>
    <row r="338" spans="1:15" ht="14.25" customHeight="1" x14ac:dyDescent="0.2">
      <c r="A338" s="10">
        <v>1996</v>
      </c>
      <c r="B338" s="11">
        <v>42246</v>
      </c>
      <c r="C338" s="12" t="s">
        <v>45</v>
      </c>
      <c r="D338" s="10">
        <v>21</v>
      </c>
      <c r="E338" s="10">
        <v>28</v>
      </c>
      <c r="F338" s="10" t="s">
        <v>7</v>
      </c>
      <c r="H338" s="10">
        <v>1</v>
      </c>
      <c r="K338" s="13" t="s">
        <v>17</v>
      </c>
      <c r="L338" s="14" t="s">
        <v>133</v>
      </c>
      <c r="N338" s="12" t="s">
        <v>151</v>
      </c>
    </row>
    <row r="339" spans="1:15" ht="14.25" customHeight="1" x14ac:dyDescent="0.2">
      <c r="A339" s="10">
        <v>1996</v>
      </c>
      <c r="B339" s="11">
        <v>42253</v>
      </c>
      <c r="C339" s="12" t="s">
        <v>30</v>
      </c>
      <c r="D339" s="10">
        <v>7</v>
      </c>
      <c r="E339" s="10">
        <v>42</v>
      </c>
      <c r="F339" s="10" t="s">
        <v>7</v>
      </c>
      <c r="H339" s="10">
        <v>1</v>
      </c>
      <c r="K339" s="13" t="s">
        <v>16</v>
      </c>
      <c r="L339" s="14" t="s">
        <v>30</v>
      </c>
      <c r="N339" s="12" t="s">
        <v>151</v>
      </c>
    </row>
    <row r="340" spans="1:15" ht="14.25" customHeight="1" x14ac:dyDescent="0.2">
      <c r="A340" s="10">
        <v>1996</v>
      </c>
      <c r="B340" s="11">
        <v>42260</v>
      </c>
      <c r="C340" s="12" t="s">
        <v>33</v>
      </c>
      <c r="D340" s="10">
        <v>7</v>
      </c>
      <c r="E340" s="10">
        <v>13</v>
      </c>
      <c r="F340" s="10" t="s">
        <v>7</v>
      </c>
      <c r="H340" s="10">
        <v>1</v>
      </c>
      <c r="K340" s="13" t="s">
        <v>17</v>
      </c>
      <c r="L340" s="14" t="s">
        <v>133</v>
      </c>
      <c r="N340" s="12" t="s">
        <v>151</v>
      </c>
    </row>
    <row r="341" spans="1:15" ht="14.25" customHeight="1" x14ac:dyDescent="0.2">
      <c r="A341" s="10">
        <v>1996</v>
      </c>
      <c r="B341" s="11">
        <v>42267</v>
      </c>
      <c r="C341" s="12" t="s">
        <v>53</v>
      </c>
      <c r="D341" s="10">
        <v>10</v>
      </c>
      <c r="E341" s="10">
        <v>27</v>
      </c>
      <c r="F341" s="10" t="s">
        <v>7</v>
      </c>
      <c r="H341" s="10">
        <v>1</v>
      </c>
      <c r="K341" s="13" t="s">
        <v>16</v>
      </c>
      <c r="L341" s="14" t="s">
        <v>73</v>
      </c>
      <c r="N341" s="12" t="s">
        <v>151</v>
      </c>
    </row>
    <row r="342" spans="1:15" ht="14.25" customHeight="1" x14ac:dyDescent="0.2">
      <c r="A342" s="10">
        <v>1996</v>
      </c>
      <c r="B342" s="11">
        <v>42281</v>
      </c>
      <c r="C342" s="12" t="s">
        <v>98</v>
      </c>
      <c r="D342" s="10">
        <v>0</v>
      </c>
      <c r="E342" s="10">
        <v>28</v>
      </c>
      <c r="F342" s="10" t="s">
        <v>7</v>
      </c>
      <c r="H342" s="10">
        <v>1</v>
      </c>
      <c r="K342" s="13" t="s">
        <v>17</v>
      </c>
      <c r="L342" s="14" t="s">
        <v>133</v>
      </c>
      <c r="N342" s="12" t="s">
        <v>151</v>
      </c>
    </row>
    <row r="343" spans="1:15" ht="14.25" customHeight="1" x14ac:dyDescent="0.2">
      <c r="A343" s="10">
        <v>1996</v>
      </c>
      <c r="B343" s="11">
        <v>42288</v>
      </c>
      <c r="C343" s="12" t="s">
        <v>32</v>
      </c>
      <c r="D343" s="10">
        <v>13</v>
      </c>
      <c r="E343" s="10">
        <v>33</v>
      </c>
      <c r="F343" s="10" t="s">
        <v>7</v>
      </c>
      <c r="H343" s="10">
        <v>1</v>
      </c>
      <c r="K343" s="13" t="s">
        <v>17</v>
      </c>
      <c r="L343" s="14" t="s">
        <v>133</v>
      </c>
      <c r="N343" s="12" t="s">
        <v>151</v>
      </c>
    </row>
    <row r="344" spans="1:15" ht="14.25" customHeight="1" x14ac:dyDescent="0.2">
      <c r="A344" s="10">
        <v>1996</v>
      </c>
      <c r="B344" s="11">
        <v>42295</v>
      </c>
      <c r="C344" s="12" t="s">
        <v>34</v>
      </c>
      <c r="D344" s="10">
        <v>15</v>
      </c>
      <c r="E344" s="10">
        <v>43</v>
      </c>
      <c r="F344" s="10" t="s">
        <v>7</v>
      </c>
      <c r="H344" s="10">
        <v>1</v>
      </c>
      <c r="K344" s="13" t="s">
        <v>16</v>
      </c>
      <c r="L344" s="14" t="s">
        <v>42</v>
      </c>
      <c r="N344" s="12" t="s">
        <v>151</v>
      </c>
    </row>
    <row r="345" spans="1:15" ht="14.25" customHeight="1" x14ac:dyDescent="0.2">
      <c r="A345" s="10">
        <v>1996</v>
      </c>
      <c r="B345" s="11">
        <v>42302</v>
      </c>
      <c r="C345" s="12" t="s">
        <v>97</v>
      </c>
      <c r="D345" s="10">
        <v>0</v>
      </c>
      <c r="E345" s="10">
        <v>49</v>
      </c>
      <c r="F345" s="10" t="s">
        <v>7</v>
      </c>
      <c r="H345" s="10">
        <v>1</v>
      </c>
      <c r="K345" s="13" t="s">
        <v>16</v>
      </c>
      <c r="L345" s="14" t="s">
        <v>106</v>
      </c>
      <c r="N345" s="12" t="s">
        <v>151</v>
      </c>
    </row>
    <row r="346" spans="1:15" ht="14.25" customHeight="1" x14ac:dyDescent="0.2">
      <c r="A346" s="10">
        <v>1996</v>
      </c>
      <c r="B346" s="11">
        <v>42309</v>
      </c>
      <c r="C346" s="12" t="s">
        <v>31</v>
      </c>
      <c r="D346" s="10">
        <v>14</v>
      </c>
      <c r="E346" s="10">
        <v>33</v>
      </c>
      <c r="F346" s="10" t="s">
        <v>7</v>
      </c>
      <c r="H346" s="10">
        <v>1</v>
      </c>
      <c r="K346" s="13" t="s">
        <v>17</v>
      </c>
      <c r="L346" s="14" t="s">
        <v>133</v>
      </c>
      <c r="N346" s="12" t="s">
        <v>151</v>
      </c>
    </row>
    <row r="347" spans="1:15" ht="14.25" customHeight="1" x14ac:dyDescent="0.2">
      <c r="A347" s="10">
        <v>1996</v>
      </c>
      <c r="B347" s="11">
        <v>42316</v>
      </c>
      <c r="C347" s="12" t="s">
        <v>36</v>
      </c>
      <c r="D347" s="10">
        <v>10</v>
      </c>
      <c r="E347" s="10">
        <v>19</v>
      </c>
      <c r="F347" s="10" t="s">
        <v>7</v>
      </c>
      <c r="H347" s="10">
        <v>1</v>
      </c>
      <c r="K347" s="13" t="s">
        <v>16</v>
      </c>
      <c r="L347" s="14" t="s">
        <v>51</v>
      </c>
      <c r="N347" s="12" t="s">
        <v>151</v>
      </c>
    </row>
    <row r="348" spans="1:15" ht="14.25" customHeight="1" x14ac:dyDescent="0.2">
      <c r="A348" s="38">
        <v>1997</v>
      </c>
      <c r="B348" s="39">
        <v>42245</v>
      </c>
      <c r="C348" s="40" t="s">
        <v>45</v>
      </c>
      <c r="D348" s="41">
        <v>7</v>
      </c>
      <c r="E348" s="41">
        <v>27</v>
      </c>
      <c r="F348" s="41" t="s">
        <v>7</v>
      </c>
      <c r="G348" s="41"/>
      <c r="H348" s="41">
        <v>1</v>
      </c>
      <c r="I348" s="41"/>
      <c r="J348" s="41"/>
      <c r="K348" s="42" t="s">
        <v>16</v>
      </c>
      <c r="L348" s="43" t="s">
        <v>46</v>
      </c>
      <c r="M348" s="44"/>
      <c r="N348" s="40" t="s">
        <v>151</v>
      </c>
      <c r="O348" s="40"/>
    </row>
    <row r="349" spans="1:15" ht="14.25" customHeight="1" x14ac:dyDescent="0.2">
      <c r="A349" s="38">
        <v>1997</v>
      </c>
      <c r="B349" s="39">
        <v>42252</v>
      </c>
      <c r="C349" s="40" t="s">
        <v>30</v>
      </c>
      <c r="D349" s="41">
        <v>7</v>
      </c>
      <c r="E349" s="41">
        <v>34</v>
      </c>
      <c r="F349" s="41" t="s">
        <v>7</v>
      </c>
      <c r="G349" s="41"/>
      <c r="H349" s="41">
        <v>1</v>
      </c>
      <c r="I349" s="41"/>
      <c r="J349" s="41"/>
      <c r="K349" s="42" t="s">
        <v>17</v>
      </c>
      <c r="L349" s="43" t="s">
        <v>133</v>
      </c>
      <c r="M349" s="44"/>
      <c r="N349" s="40" t="s">
        <v>151</v>
      </c>
      <c r="O349" s="40"/>
    </row>
    <row r="350" spans="1:15" ht="14.25" customHeight="1" x14ac:dyDescent="0.2">
      <c r="A350" s="38">
        <v>1997</v>
      </c>
      <c r="B350" s="39">
        <v>42259</v>
      </c>
      <c r="C350" s="40" t="s">
        <v>33</v>
      </c>
      <c r="D350" s="41">
        <v>14</v>
      </c>
      <c r="E350" s="41">
        <v>27</v>
      </c>
      <c r="F350" s="41" t="s">
        <v>7</v>
      </c>
      <c r="G350" s="41"/>
      <c r="H350" s="41">
        <v>1</v>
      </c>
      <c r="I350" s="41"/>
      <c r="J350" s="41"/>
      <c r="K350" s="42" t="s">
        <v>16</v>
      </c>
      <c r="L350" s="43" t="s">
        <v>41</v>
      </c>
      <c r="M350" s="44"/>
      <c r="N350" s="40" t="s">
        <v>151</v>
      </c>
      <c r="O350" s="40"/>
    </row>
    <row r="351" spans="1:15" ht="14.25" customHeight="1" x14ac:dyDescent="0.2">
      <c r="A351" s="38">
        <v>1997</v>
      </c>
      <c r="B351" s="39">
        <v>42266</v>
      </c>
      <c r="C351" s="40" t="s">
        <v>53</v>
      </c>
      <c r="D351" s="41">
        <v>30</v>
      </c>
      <c r="E351" s="41">
        <v>13</v>
      </c>
      <c r="F351" s="41" t="s">
        <v>6</v>
      </c>
      <c r="G351" s="41">
        <v>1</v>
      </c>
      <c r="H351" s="41"/>
      <c r="I351" s="41"/>
      <c r="J351" s="41"/>
      <c r="K351" s="42" t="s">
        <v>17</v>
      </c>
      <c r="L351" s="43" t="s">
        <v>133</v>
      </c>
      <c r="M351" s="44"/>
      <c r="N351" s="40" t="s">
        <v>151</v>
      </c>
      <c r="O351" s="40"/>
    </row>
    <row r="352" spans="1:15" ht="14.25" customHeight="1" x14ac:dyDescent="0.2">
      <c r="A352" s="38">
        <v>1997</v>
      </c>
      <c r="B352" s="39">
        <v>42280</v>
      </c>
      <c r="C352" s="40" t="s">
        <v>98</v>
      </c>
      <c r="D352" s="41">
        <v>13</v>
      </c>
      <c r="E352" s="41">
        <v>33</v>
      </c>
      <c r="F352" s="41" t="s">
        <v>7</v>
      </c>
      <c r="G352" s="41"/>
      <c r="H352" s="41">
        <v>1</v>
      </c>
      <c r="I352" s="41"/>
      <c r="J352" s="41"/>
      <c r="K352" s="42" t="s">
        <v>16</v>
      </c>
      <c r="L352" s="43" t="s">
        <v>145</v>
      </c>
      <c r="M352" s="44"/>
      <c r="N352" s="40" t="s">
        <v>151</v>
      </c>
      <c r="O352" s="40"/>
    </row>
    <row r="353" spans="1:15" ht="14.25" customHeight="1" x14ac:dyDescent="0.2">
      <c r="A353" s="38">
        <v>1997</v>
      </c>
      <c r="B353" s="39">
        <v>42287</v>
      </c>
      <c r="C353" s="40" t="s">
        <v>32</v>
      </c>
      <c r="D353" s="41">
        <v>14</v>
      </c>
      <c r="E353" s="41">
        <v>49</v>
      </c>
      <c r="F353" s="41" t="s">
        <v>7</v>
      </c>
      <c r="G353" s="41"/>
      <c r="H353" s="41">
        <v>1</v>
      </c>
      <c r="I353" s="41"/>
      <c r="J353" s="41"/>
      <c r="K353" s="42" t="s">
        <v>16</v>
      </c>
      <c r="L353" s="43" t="s">
        <v>39</v>
      </c>
      <c r="M353" s="44"/>
      <c r="N353" s="40" t="s">
        <v>151</v>
      </c>
      <c r="O353" s="40"/>
    </row>
    <row r="354" spans="1:15" ht="14.25" customHeight="1" x14ac:dyDescent="0.2">
      <c r="A354" s="38">
        <v>1997</v>
      </c>
      <c r="B354" s="39">
        <v>42294</v>
      </c>
      <c r="C354" s="40" t="s">
        <v>34</v>
      </c>
      <c r="D354" s="41">
        <v>0</v>
      </c>
      <c r="E354" s="41">
        <v>12</v>
      </c>
      <c r="F354" s="41" t="s">
        <v>7</v>
      </c>
      <c r="G354" s="41"/>
      <c r="H354" s="41">
        <v>1</v>
      </c>
      <c r="I354" s="41"/>
      <c r="J354" s="41"/>
      <c r="K354" s="42" t="s">
        <v>17</v>
      </c>
      <c r="L354" s="43" t="s">
        <v>133</v>
      </c>
      <c r="M354" s="44"/>
      <c r="N354" s="40" t="s">
        <v>151</v>
      </c>
      <c r="O354" s="40"/>
    </row>
    <row r="355" spans="1:15" ht="14.25" customHeight="1" x14ac:dyDescent="0.2">
      <c r="A355" s="38">
        <v>1997</v>
      </c>
      <c r="B355" s="39">
        <v>42302</v>
      </c>
      <c r="C355" s="40" t="s">
        <v>97</v>
      </c>
      <c r="D355" s="41">
        <v>21</v>
      </c>
      <c r="E355" s="41">
        <v>48</v>
      </c>
      <c r="F355" s="41" t="s">
        <v>7</v>
      </c>
      <c r="G355" s="41"/>
      <c r="H355" s="41">
        <v>1</v>
      </c>
      <c r="I355" s="41"/>
      <c r="J355" s="41"/>
      <c r="K355" s="42" t="s">
        <v>17</v>
      </c>
      <c r="L355" s="43" t="s">
        <v>133</v>
      </c>
      <c r="M355" s="44"/>
      <c r="N355" s="40" t="s">
        <v>151</v>
      </c>
      <c r="O355" s="40" t="s">
        <v>99</v>
      </c>
    </row>
    <row r="356" spans="1:15" ht="14.25" customHeight="1" x14ac:dyDescent="0.2">
      <c r="A356" s="38">
        <v>1997</v>
      </c>
      <c r="B356" s="39">
        <v>42308</v>
      </c>
      <c r="C356" s="40" t="s">
        <v>31</v>
      </c>
      <c r="D356" s="41">
        <v>28</v>
      </c>
      <c r="E356" s="41">
        <v>22</v>
      </c>
      <c r="F356" s="41" t="s">
        <v>6</v>
      </c>
      <c r="G356" s="41">
        <v>1</v>
      </c>
      <c r="H356" s="41"/>
      <c r="I356" s="41"/>
      <c r="J356" s="41"/>
      <c r="K356" s="42" t="s">
        <v>16</v>
      </c>
      <c r="L356" s="43" t="s">
        <v>40</v>
      </c>
      <c r="M356" s="44"/>
      <c r="N356" s="40" t="s">
        <v>151</v>
      </c>
      <c r="O356" s="40"/>
    </row>
    <row r="357" spans="1:15" ht="14.25" customHeight="1" x14ac:dyDescent="0.2">
      <c r="A357" s="38">
        <v>1997</v>
      </c>
      <c r="B357" s="39">
        <v>42315</v>
      </c>
      <c r="C357" s="40" t="s">
        <v>36</v>
      </c>
      <c r="D357" s="41">
        <v>20</v>
      </c>
      <c r="E357" s="41">
        <v>11</v>
      </c>
      <c r="F357" s="41" t="s">
        <v>6</v>
      </c>
      <c r="G357" s="41">
        <v>1</v>
      </c>
      <c r="H357" s="41"/>
      <c r="I357" s="41"/>
      <c r="J357" s="41"/>
      <c r="K357" s="42" t="s">
        <v>17</v>
      </c>
      <c r="L357" s="43" t="s">
        <v>133</v>
      </c>
      <c r="M357" s="44"/>
      <c r="N357" s="40" t="s">
        <v>151</v>
      </c>
      <c r="O357" s="40"/>
    </row>
    <row r="358" spans="1:15" ht="14.25" customHeight="1" x14ac:dyDescent="0.2">
      <c r="A358" s="10">
        <v>1998</v>
      </c>
      <c r="B358" s="11">
        <v>42244</v>
      </c>
      <c r="C358" s="12" t="s">
        <v>45</v>
      </c>
      <c r="D358" s="10">
        <v>23</v>
      </c>
      <c r="E358" s="10">
        <v>13</v>
      </c>
      <c r="F358" s="10" t="s">
        <v>6</v>
      </c>
      <c r="G358" s="10">
        <v>1</v>
      </c>
      <c r="K358" s="13" t="s">
        <v>17</v>
      </c>
      <c r="L358" s="14" t="s">
        <v>133</v>
      </c>
      <c r="N358" s="12" t="s">
        <v>151</v>
      </c>
    </row>
    <row r="359" spans="1:15" ht="14.25" customHeight="1" x14ac:dyDescent="0.2">
      <c r="A359" s="10">
        <v>1998</v>
      </c>
      <c r="B359" s="11">
        <v>42251</v>
      </c>
      <c r="C359" s="12" t="s">
        <v>30</v>
      </c>
      <c r="D359" s="10">
        <v>17</v>
      </c>
      <c r="E359" s="10">
        <v>35</v>
      </c>
      <c r="F359" s="10" t="s">
        <v>7</v>
      </c>
      <c r="H359" s="10">
        <v>1</v>
      </c>
      <c r="K359" s="13" t="s">
        <v>16</v>
      </c>
      <c r="L359" s="14" t="s">
        <v>30</v>
      </c>
      <c r="N359" s="12" t="s">
        <v>151</v>
      </c>
    </row>
    <row r="360" spans="1:15" ht="14.25" customHeight="1" x14ac:dyDescent="0.2">
      <c r="A360" s="10">
        <v>1998</v>
      </c>
      <c r="B360" s="11">
        <v>42258</v>
      </c>
      <c r="C360" s="12" t="s">
        <v>33</v>
      </c>
      <c r="D360" s="10">
        <v>35</v>
      </c>
      <c r="E360" s="10">
        <v>18</v>
      </c>
      <c r="F360" s="10" t="s">
        <v>6</v>
      </c>
      <c r="G360" s="10">
        <v>1</v>
      </c>
      <c r="K360" s="13" t="s">
        <v>17</v>
      </c>
      <c r="L360" s="14" t="s">
        <v>133</v>
      </c>
      <c r="N360" s="12" t="s">
        <v>151</v>
      </c>
    </row>
    <row r="361" spans="1:15" ht="14.25" customHeight="1" x14ac:dyDescent="0.2">
      <c r="A361" s="10">
        <v>1998</v>
      </c>
      <c r="B361" s="11">
        <v>42265</v>
      </c>
      <c r="C361" s="12" t="s">
        <v>53</v>
      </c>
      <c r="D361" s="10">
        <v>38</v>
      </c>
      <c r="E361" s="10">
        <v>23</v>
      </c>
      <c r="F361" s="10" t="s">
        <v>6</v>
      </c>
      <c r="G361" s="10">
        <v>1</v>
      </c>
      <c r="K361" s="13" t="s">
        <v>16</v>
      </c>
      <c r="L361" s="14" t="s">
        <v>73</v>
      </c>
      <c r="N361" s="12" t="s">
        <v>151</v>
      </c>
    </row>
    <row r="362" spans="1:15" ht="14.25" customHeight="1" x14ac:dyDescent="0.2">
      <c r="A362" s="10">
        <v>1998</v>
      </c>
      <c r="B362" s="11">
        <v>42279</v>
      </c>
      <c r="C362" s="12" t="s">
        <v>98</v>
      </c>
      <c r="D362" s="10">
        <v>42</v>
      </c>
      <c r="E362" s="10">
        <v>16</v>
      </c>
      <c r="F362" s="10" t="s">
        <v>6</v>
      </c>
      <c r="G362" s="10">
        <v>1</v>
      </c>
      <c r="K362" s="13" t="s">
        <v>17</v>
      </c>
      <c r="L362" s="14" t="s">
        <v>133</v>
      </c>
      <c r="N362" s="12" t="s">
        <v>151</v>
      </c>
    </row>
    <row r="363" spans="1:15" ht="14.25" customHeight="1" x14ac:dyDescent="0.2">
      <c r="A363" s="10">
        <v>1998</v>
      </c>
      <c r="B363" s="11">
        <v>42286</v>
      </c>
      <c r="C363" s="12" t="s">
        <v>32</v>
      </c>
      <c r="D363" s="10">
        <v>22</v>
      </c>
      <c r="E363" s="10">
        <v>19</v>
      </c>
      <c r="F363" s="10" t="s">
        <v>6</v>
      </c>
      <c r="G363" s="10">
        <v>1</v>
      </c>
      <c r="K363" s="13" t="s">
        <v>17</v>
      </c>
      <c r="L363" s="14" t="s">
        <v>133</v>
      </c>
      <c r="N363" s="12" t="s">
        <v>151</v>
      </c>
    </row>
    <row r="364" spans="1:15" ht="14.25" customHeight="1" x14ac:dyDescent="0.2">
      <c r="A364" s="10">
        <v>1998</v>
      </c>
      <c r="B364" s="11">
        <v>42293</v>
      </c>
      <c r="C364" s="12" t="s">
        <v>34</v>
      </c>
      <c r="D364" s="10">
        <v>42</v>
      </c>
      <c r="E364" s="10">
        <v>7</v>
      </c>
      <c r="F364" s="10" t="s">
        <v>6</v>
      </c>
      <c r="G364" s="10">
        <v>1</v>
      </c>
      <c r="K364" s="13" t="s">
        <v>16</v>
      </c>
      <c r="L364" s="14" t="s">
        <v>42</v>
      </c>
      <c r="M364" s="15" t="s">
        <v>43</v>
      </c>
      <c r="N364" s="12" t="s">
        <v>151</v>
      </c>
    </row>
    <row r="365" spans="1:15" ht="14.25" customHeight="1" x14ac:dyDescent="0.2">
      <c r="A365" s="10">
        <v>1998</v>
      </c>
      <c r="B365" s="11">
        <v>42300</v>
      </c>
      <c r="C365" s="12" t="s">
        <v>97</v>
      </c>
      <c r="D365" s="10">
        <v>16</v>
      </c>
      <c r="E365" s="10">
        <v>54</v>
      </c>
      <c r="F365" s="10" t="s">
        <v>7</v>
      </c>
      <c r="H365" s="10">
        <v>1</v>
      </c>
      <c r="K365" s="13" t="s">
        <v>16</v>
      </c>
      <c r="L365" s="14" t="s">
        <v>106</v>
      </c>
      <c r="N365" s="12" t="s">
        <v>151</v>
      </c>
    </row>
    <row r="366" spans="1:15" ht="14.25" customHeight="1" x14ac:dyDescent="0.2">
      <c r="A366" s="10">
        <v>1998</v>
      </c>
      <c r="B366" s="11">
        <v>42307</v>
      </c>
      <c r="C366" s="12" t="s">
        <v>31</v>
      </c>
      <c r="D366" s="10">
        <v>42</v>
      </c>
      <c r="E366" s="10">
        <v>18</v>
      </c>
      <c r="F366" s="10" t="s">
        <v>6</v>
      </c>
      <c r="G366" s="10">
        <v>1</v>
      </c>
      <c r="K366" s="13" t="s">
        <v>17</v>
      </c>
      <c r="L366" s="14" t="s">
        <v>133</v>
      </c>
      <c r="N366" s="12" t="s">
        <v>151</v>
      </c>
    </row>
    <row r="367" spans="1:15" ht="14.25" customHeight="1" x14ac:dyDescent="0.2">
      <c r="A367" s="10">
        <v>1998</v>
      </c>
      <c r="B367" s="11">
        <v>42314</v>
      </c>
      <c r="C367" s="12" t="s">
        <v>36</v>
      </c>
      <c r="D367" s="10">
        <v>24</v>
      </c>
      <c r="E367" s="10">
        <v>6</v>
      </c>
      <c r="F367" s="10" t="s">
        <v>6</v>
      </c>
      <c r="G367" s="10">
        <v>1</v>
      </c>
      <c r="K367" s="13" t="s">
        <v>16</v>
      </c>
      <c r="L367" s="14" t="s">
        <v>51</v>
      </c>
      <c r="N367" s="12" t="s">
        <v>151</v>
      </c>
    </row>
    <row r="368" spans="1:15" ht="14.25" customHeight="1" x14ac:dyDescent="0.2">
      <c r="A368" s="10">
        <v>1998</v>
      </c>
      <c r="B368" s="11">
        <v>42321</v>
      </c>
      <c r="C368" s="12" t="s">
        <v>38</v>
      </c>
      <c r="D368" s="10">
        <v>7</v>
      </c>
      <c r="E368" s="10">
        <v>15</v>
      </c>
      <c r="F368" s="10" t="s">
        <v>7</v>
      </c>
      <c r="H368" s="10">
        <v>1</v>
      </c>
      <c r="K368" s="13" t="s">
        <v>16</v>
      </c>
      <c r="L368" s="14" t="s">
        <v>38</v>
      </c>
      <c r="N368" s="12" t="s">
        <v>151</v>
      </c>
      <c r="O368" s="12" t="s">
        <v>152</v>
      </c>
    </row>
    <row r="369" spans="1:15" ht="14.25" customHeight="1" x14ac:dyDescent="0.2">
      <c r="A369" s="38">
        <v>1999</v>
      </c>
      <c r="B369" s="39">
        <v>42250</v>
      </c>
      <c r="C369" s="40" t="s">
        <v>30</v>
      </c>
      <c r="D369" s="41">
        <v>21</v>
      </c>
      <c r="E369" s="41">
        <v>13</v>
      </c>
      <c r="F369" s="41" t="s">
        <v>6</v>
      </c>
      <c r="G369" s="41">
        <v>1</v>
      </c>
      <c r="H369" s="41" t="s">
        <v>15</v>
      </c>
      <c r="I369" s="41"/>
      <c r="J369" s="41"/>
      <c r="K369" s="42" t="s">
        <v>17</v>
      </c>
      <c r="L369" s="43" t="s">
        <v>133</v>
      </c>
      <c r="M369" s="44"/>
      <c r="N369" s="40" t="s">
        <v>151</v>
      </c>
      <c r="O369" s="40"/>
    </row>
    <row r="370" spans="1:15" ht="14.25" customHeight="1" x14ac:dyDescent="0.2">
      <c r="A370" s="38">
        <v>1999</v>
      </c>
      <c r="B370" s="39">
        <v>42257</v>
      </c>
      <c r="C370" s="40" t="s">
        <v>31</v>
      </c>
      <c r="D370" s="41">
        <v>48</v>
      </c>
      <c r="E370" s="41">
        <v>16</v>
      </c>
      <c r="F370" s="41" t="s">
        <v>6</v>
      </c>
      <c r="G370" s="41">
        <v>1</v>
      </c>
      <c r="H370" s="41"/>
      <c r="I370" s="41"/>
      <c r="J370" s="41"/>
      <c r="K370" s="42" t="s">
        <v>16</v>
      </c>
      <c r="L370" s="43" t="s">
        <v>40</v>
      </c>
      <c r="M370" s="44"/>
      <c r="N370" s="40" t="s">
        <v>151</v>
      </c>
      <c r="O370" s="40"/>
    </row>
    <row r="371" spans="1:15" ht="14.25" customHeight="1" x14ac:dyDescent="0.2">
      <c r="A371" s="38">
        <v>1999</v>
      </c>
      <c r="B371" s="39">
        <v>42264</v>
      </c>
      <c r="C371" s="40" t="s">
        <v>32</v>
      </c>
      <c r="D371" s="41">
        <v>28</v>
      </c>
      <c r="E371" s="41">
        <v>6</v>
      </c>
      <c r="F371" s="41" t="s">
        <v>6</v>
      </c>
      <c r="G371" s="41">
        <v>1</v>
      </c>
      <c r="H371" s="41"/>
      <c r="I371" s="41"/>
      <c r="J371" s="41"/>
      <c r="K371" s="42" t="s">
        <v>16</v>
      </c>
      <c r="L371" s="43" t="s">
        <v>39</v>
      </c>
      <c r="M371" s="44"/>
      <c r="N371" s="40" t="s">
        <v>151</v>
      </c>
      <c r="O371" s="40"/>
    </row>
    <row r="372" spans="1:15" ht="14.25" customHeight="1" x14ac:dyDescent="0.2">
      <c r="A372" s="38">
        <v>1999</v>
      </c>
      <c r="B372" s="39">
        <v>42271</v>
      </c>
      <c r="C372" s="40" t="s">
        <v>18</v>
      </c>
      <c r="D372" s="41">
        <v>41</v>
      </c>
      <c r="E372" s="41">
        <v>7</v>
      </c>
      <c r="F372" s="41" t="s">
        <v>6</v>
      </c>
      <c r="G372" s="41">
        <v>1</v>
      </c>
      <c r="H372" s="41"/>
      <c r="I372" s="41"/>
      <c r="J372" s="41"/>
      <c r="K372" s="42" t="s">
        <v>17</v>
      </c>
      <c r="L372" s="43" t="s">
        <v>133</v>
      </c>
      <c r="M372" s="44"/>
      <c r="N372" s="40" t="s">
        <v>151</v>
      </c>
      <c r="O372" s="40"/>
    </row>
    <row r="373" spans="1:15" ht="14.25" customHeight="1" x14ac:dyDescent="0.2">
      <c r="A373" s="38">
        <v>1999</v>
      </c>
      <c r="B373" s="39">
        <v>42278</v>
      </c>
      <c r="C373" s="40" t="s">
        <v>33</v>
      </c>
      <c r="D373" s="41">
        <v>48</v>
      </c>
      <c r="E373" s="41">
        <v>14</v>
      </c>
      <c r="F373" s="41" t="s">
        <v>6</v>
      </c>
      <c r="G373" s="41">
        <v>1</v>
      </c>
      <c r="H373" s="41"/>
      <c r="I373" s="41"/>
      <c r="J373" s="41"/>
      <c r="K373" s="42" t="s">
        <v>16</v>
      </c>
      <c r="L373" s="43" t="s">
        <v>41</v>
      </c>
      <c r="M373" s="44"/>
      <c r="N373" s="40" t="s">
        <v>151</v>
      </c>
      <c r="O373" s="40"/>
    </row>
    <row r="374" spans="1:15" ht="14.25" customHeight="1" x14ac:dyDescent="0.2">
      <c r="A374" s="38">
        <v>1999</v>
      </c>
      <c r="B374" s="39">
        <v>42285</v>
      </c>
      <c r="C374" s="40" t="s">
        <v>34</v>
      </c>
      <c r="D374" s="41">
        <v>52</v>
      </c>
      <c r="E374" s="41">
        <v>8</v>
      </c>
      <c r="F374" s="41" t="s">
        <v>6</v>
      </c>
      <c r="G374" s="41">
        <v>1</v>
      </c>
      <c r="H374" s="41"/>
      <c r="I374" s="41"/>
      <c r="J374" s="41"/>
      <c r="K374" s="42" t="s">
        <v>17</v>
      </c>
      <c r="L374" s="43" t="s">
        <v>133</v>
      </c>
      <c r="M374" s="44"/>
      <c r="N374" s="40" t="s">
        <v>151</v>
      </c>
      <c r="O374" s="40"/>
    </row>
    <row r="375" spans="1:15" ht="14.25" customHeight="1" x14ac:dyDescent="0.2">
      <c r="A375" s="38">
        <v>1999</v>
      </c>
      <c r="B375" s="39">
        <v>42292</v>
      </c>
      <c r="C375" s="40" t="s">
        <v>35</v>
      </c>
      <c r="D375" s="41">
        <v>34</v>
      </c>
      <c r="E375" s="41">
        <v>6</v>
      </c>
      <c r="F375" s="41" t="s">
        <v>6</v>
      </c>
      <c r="G375" s="41">
        <v>1</v>
      </c>
      <c r="H375" s="41"/>
      <c r="I375" s="41"/>
      <c r="J375" s="41"/>
      <c r="K375" s="42" t="s">
        <v>16</v>
      </c>
      <c r="L375" s="43" t="s">
        <v>44</v>
      </c>
      <c r="M375" s="44"/>
      <c r="N375" s="40" t="s">
        <v>151</v>
      </c>
      <c r="O375" s="40"/>
    </row>
    <row r="376" spans="1:15" ht="14.25" customHeight="1" x14ac:dyDescent="0.2">
      <c r="A376" s="38">
        <v>1999</v>
      </c>
      <c r="B376" s="39">
        <v>42299</v>
      </c>
      <c r="C376" s="40" t="s">
        <v>36</v>
      </c>
      <c r="D376" s="41">
        <v>38</v>
      </c>
      <c r="E376" s="41">
        <v>0</v>
      </c>
      <c r="F376" s="41" t="s">
        <v>6</v>
      </c>
      <c r="G376" s="41">
        <v>1</v>
      </c>
      <c r="H376" s="41"/>
      <c r="I376" s="41"/>
      <c r="J376" s="41"/>
      <c r="K376" s="42"/>
      <c r="L376" s="43"/>
      <c r="M376" s="44"/>
      <c r="N376" s="40" t="s">
        <v>151</v>
      </c>
      <c r="O376" s="40"/>
    </row>
    <row r="377" spans="1:15" ht="14.25" customHeight="1" x14ac:dyDescent="0.2">
      <c r="A377" s="38">
        <v>1999</v>
      </c>
      <c r="B377" s="39">
        <v>42306</v>
      </c>
      <c r="C377" s="40" t="s">
        <v>45</v>
      </c>
      <c r="D377" s="41">
        <v>20</v>
      </c>
      <c r="E377" s="41">
        <v>12</v>
      </c>
      <c r="F377" s="41" t="s">
        <v>6</v>
      </c>
      <c r="G377" s="41">
        <v>1</v>
      </c>
      <c r="H377" s="41"/>
      <c r="I377" s="41"/>
      <c r="J377" s="41"/>
      <c r="K377" s="42" t="s">
        <v>17</v>
      </c>
      <c r="L377" s="43" t="s">
        <v>133</v>
      </c>
      <c r="M377" s="44"/>
      <c r="N377" s="40" t="s">
        <v>151</v>
      </c>
      <c r="O377" s="40"/>
    </row>
    <row r="378" spans="1:15" ht="14.25" customHeight="1" x14ac:dyDescent="0.2">
      <c r="A378" s="38">
        <v>1999</v>
      </c>
      <c r="B378" s="39">
        <v>42313</v>
      </c>
      <c r="C378" s="40" t="s">
        <v>37</v>
      </c>
      <c r="D378" s="41">
        <v>49</v>
      </c>
      <c r="E378" s="41">
        <v>47</v>
      </c>
      <c r="F378" s="41" t="s">
        <v>6</v>
      </c>
      <c r="G378" s="41">
        <v>1</v>
      </c>
      <c r="H378" s="41"/>
      <c r="I378" s="41"/>
      <c r="J378" s="41"/>
      <c r="K378" s="42" t="s">
        <v>16</v>
      </c>
      <c r="L378" s="43" t="s">
        <v>37</v>
      </c>
      <c r="M378" s="44"/>
      <c r="N378" s="40" t="s">
        <v>151</v>
      </c>
      <c r="O378" s="40"/>
    </row>
    <row r="379" spans="1:15" ht="14.25" customHeight="1" x14ac:dyDescent="0.2">
      <c r="A379" s="38">
        <v>1999</v>
      </c>
      <c r="B379" s="39">
        <v>42320</v>
      </c>
      <c r="C379" s="40" t="s">
        <v>38</v>
      </c>
      <c r="D379" s="41">
        <v>35</v>
      </c>
      <c r="E379" s="41">
        <v>42</v>
      </c>
      <c r="F379" s="41" t="s">
        <v>7</v>
      </c>
      <c r="G379" s="41"/>
      <c r="H379" s="41">
        <v>1</v>
      </c>
      <c r="I379" s="41"/>
      <c r="J379" s="41"/>
      <c r="K379" s="42" t="s">
        <v>17</v>
      </c>
      <c r="L379" s="43" t="s">
        <v>133</v>
      </c>
      <c r="M379" s="44"/>
      <c r="N379" s="40" t="s">
        <v>151</v>
      </c>
      <c r="O379" s="40" t="s">
        <v>141</v>
      </c>
    </row>
    <row r="380" spans="1:15" ht="14.25" customHeight="1" x14ac:dyDescent="0.2">
      <c r="A380" s="10">
        <v>2000</v>
      </c>
      <c r="B380" s="11">
        <v>42248</v>
      </c>
      <c r="C380" s="12" t="s">
        <v>30</v>
      </c>
      <c r="D380" s="10">
        <v>39</v>
      </c>
      <c r="E380" s="10">
        <v>7</v>
      </c>
      <c r="F380" s="10" t="s">
        <v>6</v>
      </c>
      <c r="G380" s="10">
        <v>1</v>
      </c>
      <c r="K380" s="13" t="s">
        <v>16</v>
      </c>
      <c r="L380" s="14" t="s">
        <v>30</v>
      </c>
      <c r="N380" s="12" t="s">
        <v>151</v>
      </c>
    </row>
    <row r="381" spans="1:15" ht="14.25" customHeight="1" x14ac:dyDescent="0.2">
      <c r="A381" s="10">
        <v>2000</v>
      </c>
      <c r="B381" s="11">
        <v>42255</v>
      </c>
      <c r="C381" s="12" t="s">
        <v>31</v>
      </c>
      <c r="D381" s="10">
        <v>54</v>
      </c>
      <c r="E381" s="10">
        <v>6</v>
      </c>
      <c r="F381" s="10" t="s">
        <v>6</v>
      </c>
      <c r="G381" s="10">
        <v>1</v>
      </c>
      <c r="K381" s="13" t="s">
        <v>17</v>
      </c>
      <c r="L381" s="14" t="s">
        <v>133</v>
      </c>
      <c r="N381" s="12" t="s">
        <v>151</v>
      </c>
    </row>
    <row r="382" spans="1:15" ht="14.25" customHeight="1" x14ac:dyDescent="0.2">
      <c r="A382" s="10">
        <v>2000</v>
      </c>
      <c r="B382" s="11">
        <v>42262</v>
      </c>
      <c r="C382" s="12" t="s">
        <v>32</v>
      </c>
      <c r="D382" s="10">
        <v>19</v>
      </c>
      <c r="E382" s="10">
        <v>14</v>
      </c>
      <c r="F382" s="10" t="s">
        <v>6</v>
      </c>
      <c r="G382" s="10">
        <v>1</v>
      </c>
      <c r="K382" s="13" t="s">
        <v>17</v>
      </c>
      <c r="L382" s="14" t="s">
        <v>133</v>
      </c>
      <c r="N382" s="12" t="s">
        <v>151</v>
      </c>
    </row>
    <row r="383" spans="1:15" ht="14.25" customHeight="1" x14ac:dyDescent="0.2">
      <c r="A383" s="10">
        <v>2000</v>
      </c>
      <c r="B383" s="11">
        <v>42269</v>
      </c>
      <c r="C383" s="12" t="s">
        <v>18</v>
      </c>
      <c r="D383" s="10">
        <v>48</v>
      </c>
      <c r="E383" s="10">
        <v>0</v>
      </c>
      <c r="F383" s="10" t="s">
        <v>6</v>
      </c>
      <c r="G383" s="10">
        <v>1</v>
      </c>
      <c r="K383" s="13" t="s">
        <v>16</v>
      </c>
      <c r="L383" s="14" t="s">
        <v>18</v>
      </c>
      <c r="M383" s="15" t="s">
        <v>19</v>
      </c>
      <c r="N383" s="12" t="s">
        <v>151</v>
      </c>
    </row>
    <row r="384" spans="1:15" ht="14.25" customHeight="1" x14ac:dyDescent="0.2">
      <c r="A384" s="10">
        <v>2000</v>
      </c>
      <c r="B384" s="11">
        <v>42276</v>
      </c>
      <c r="C384" s="12" t="s">
        <v>33</v>
      </c>
      <c r="D384" s="10">
        <v>38</v>
      </c>
      <c r="E384" s="10">
        <v>0</v>
      </c>
      <c r="F384" s="10" t="s">
        <v>6</v>
      </c>
      <c r="G384" s="10">
        <v>1</v>
      </c>
      <c r="K384" s="13" t="s">
        <v>17</v>
      </c>
      <c r="L384" s="14" t="s">
        <v>133</v>
      </c>
      <c r="N384" s="12" t="s">
        <v>151</v>
      </c>
    </row>
    <row r="385" spans="1:15" ht="14.25" customHeight="1" x14ac:dyDescent="0.2">
      <c r="A385" s="10">
        <v>2000</v>
      </c>
      <c r="B385" s="11">
        <v>42283</v>
      </c>
      <c r="C385" s="12" t="s">
        <v>34</v>
      </c>
      <c r="D385" s="10">
        <v>48</v>
      </c>
      <c r="E385" s="10">
        <v>22</v>
      </c>
      <c r="F385" s="10" t="s">
        <v>6</v>
      </c>
      <c r="G385" s="10">
        <v>1</v>
      </c>
      <c r="K385" s="13" t="s">
        <v>16</v>
      </c>
      <c r="L385" s="14" t="s">
        <v>42</v>
      </c>
      <c r="M385" s="15" t="s">
        <v>43</v>
      </c>
      <c r="N385" s="12" t="s">
        <v>151</v>
      </c>
    </row>
    <row r="386" spans="1:15" ht="14.25" customHeight="1" x14ac:dyDescent="0.2">
      <c r="A386" s="10">
        <v>2000</v>
      </c>
      <c r="B386" s="11">
        <v>42290</v>
      </c>
      <c r="C386" s="12" t="s">
        <v>35</v>
      </c>
      <c r="D386" s="10">
        <v>49</v>
      </c>
      <c r="E386" s="10">
        <v>13</v>
      </c>
      <c r="F386" s="10" t="s">
        <v>6</v>
      </c>
      <c r="G386" s="10">
        <v>1</v>
      </c>
      <c r="K386" s="13" t="s">
        <v>17</v>
      </c>
      <c r="L386" s="14" t="s">
        <v>133</v>
      </c>
      <c r="N386" s="12" t="s">
        <v>151</v>
      </c>
    </row>
    <row r="387" spans="1:15" ht="14.25" customHeight="1" x14ac:dyDescent="0.2">
      <c r="A387" s="10">
        <v>2000</v>
      </c>
      <c r="B387" s="11">
        <v>42297</v>
      </c>
      <c r="C387" s="12" t="s">
        <v>36</v>
      </c>
      <c r="D387" s="10">
        <v>49</v>
      </c>
      <c r="E387" s="10">
        <v>3</v>
      </c>
      <c r="F387" s="10" t="s">
        <v>6</v>
      </c>
      <c r="G387" s="10">
        <v>1</v>
      </c>
      <c r="K387" s="13" t="s">
        <v>17</v>
      </c>
      <c r="L387" s="14" t="s">
        <v>133</v>
      </c>
      <c r="N387" s="12" t="s">
        <v>151</v>
      </c>
    </row>
    <row r="388" spans="1:15" ht="14.25" customHeight="1" x14ac:dyDescent="0.2">
      <c r="A388" s="10">
        <v>2000</v>
      </c>
      <c r="B388" s="11">
        <v>42304</v>
      </c>
      <c r="C388" s="12" t="s">
        <v>45</v>
      </c>
      <c r="D388" s="10">
        <v>21</v>
      </c>
      <c r="E388" s="10">
        <v>0</v>
      </c>
      <c r="F388" s="10" t="s">
        <v>6</v>
      </c>
      <c r="G388" s="10">
        <v>1</v>
      </c>
      <c r="K388" s="13" t="s">
        <v>16</v>
      </c>
      <c r="L388" s="14" t="s">
        <v>46</v>
      </c>
      <c r="N388" s="12" t="s">
        <v>151</v>
      </c>
    </row>
    <row r="389" spans="1:15" ht="14.25" customHeight="1" x14ac:dyDescent="0.2">
      <c r="A389" s="10">
        <v>2000</v>
      </c>
      <c r="B389" s="11">
        <v>42311</v>
      </c>
      <c r="C389" s="12" t="s">
        <v>37</v>
      </c>
      <c r="D389" s="10">
        <v>62</v>
      </c>
      <c r="E389" s="10">
        <v>14</v>
      </c>
      <c r="F389" s="10" t="s">
        <v>6</v>
      </c>
      <c r="G389" s="10">
        <v>1</v>
      </c>
      <c r="K389" s="13" t="s">
        <v>17</v>
      </c>
      <c r="L389" s="14" t="s">
        <v>133</v>
      </c>
      <c r="N389" s="12" t="s">
        <v>151</v>
      </c>
    </row>
    <row r="390" spans="1:15" ht="14.25" customHeight="1" x14ac:dyDescent="0.2">
      <c r="A390" s="10">
        <v>2000</v>
      </c>
      <c r="B390" s="11">
        <v>42318</v>
      </c>
      <c r="C390" s="12" t="s">
        <v>45</v>
      </c>
      <c r="D390" s="10">
        <v>28</v>
      </c>
      <c r="E390" s="10">
        <v>16</v>
      </c>
      <c r="F390" s="10" t="s">
        <v>6</v>
      </c>
      <c r="G390" s="10">
        <v>1</v>
      </c>
      <c r="K390" s="13" t="s">
        <v>17</v>
      </c>
      <c r="L390" s="14" t="s">
        <v>133</v>
      </c>
      <c r="N390" s="12" t="s">
        <v>151</v>
      </c>
      <c r="O390" s="12" t="s">
        <v>141</v>
      </c>
    </row>
    <row r="391" spans="1:15" ht="14.25" customHeight="1" x14ac:dyDescent="0.2">
      <c r="A391" s="10">
        <v>2000</v>
      </c>
      <c r="B391" s="11">
        <v>42325</v>
      </c>
      <c r="C391" s="12" t="s">
        <v>47</v>
      </c>
      <c r="D391" s="10">
        <v>31</v>
      </c>
      <c r="E391" s="10">
        <v>28</v>
      </c>
      <c r="F391" s="10" t="s">
        <v>6</v>
      </c>
      <c r="G391" s="10">
        <v>1</v>
      </c>
      <c r="K391" s="13" t="s">
        <v>17</v>
      </c>
      <c r="L391" s="14" t="s">
        <v>133</v>
      </c>
      <c r="N391" s="12" t="s">
        <v>151</v>
      </c>
      <c r="O391" s="12" t="s">
        <v>141</v>
      </c>
    </row>
    <row r="392" spans="1:15" ht="14.25" customHeight="1" x14ac:dyDescent="0.2">
      <c r="A392" s="10">
        <v>2000</v>
      </c>
      <c r="B392" s="11">
        <v>42333</v>
      </c>
      <c r="C392" s="12" t="s">
        <v>48</v>
      </c>
      <c r="D392" s="10">
        <v>17</v>
      </c>
      <c r="E392" s="10">
        <v>0</v>
      </c>
      <c r="F392" s="10" t="s">
        <v>6</v>
      </c>
      <c r="G392" s="10">
        <v>1</v>
      </c>
      <c r="K392" s="13" t="s">
        <v>16</v>
      </c>
      <c r="L392" s="14" t="s">
        <v>48</v>
      </c>
      <c r="N392" s="12" t="s">
        <v>151</v>
      </c>
      <c r="O392" s="12" t="s">
        <v>162</v>
      </c>
    </row>
    <row r="393" spans="1:15" ht="14.25" customHeight="1" x14ac:dyDescent="0.2">
      <c r="A393" s="10">
        <v>2000</v>
      </c>
      <c r="B393" s="11">
        <v>42340</v>
      </c>
      <c r="C393" s="12" t="s">
        <v>34</v>
      </c>
      <c r="D393" s="10">
        <v>26</v>
      </c>
      <c r="E393" s="10">
        <v>12</v>
      </c>
      <c r="F393" s="10" t="s">
        <v>6</v>
      </c>
      <c r="G393" s="10">
        <v>1</v>
      </c>
      <c r="K393" s="13" t="s">
        <v>20</v>
      </c>
      <c r="L393" s="14" t="s">
        <v>21</v>
      </c>
      <c r="M393" s="15" t="s">
        <v>49</v>
      </c>
      <c r="N393" s="12" t="s">
        <v>151</v>
      </c>
      <c r="O393" s="12" t="s">
        <v>50</v>
      </c>
    </row>
    <row r="394" spans="1:15" ht="14.25" customHeight="1" x14ac:dyDescent="0.2">
      <c r="A394" s="38">
        <v>2001</v>
      </c>
      <c r="B394" s="39">
        <v>42254</v>
      </c>
      <c r="C394" s="40" t="s">
        <v>30</v>
      </c>
      <c r="D394" s="41">
        <v>42</v>
      </c>
      <c r="E394" s="41">
        <v>14</v>
      </c>
      <c r="F394" s="41" t="s">
        <v>6</v>
      </c>
      <c r="G394" s="41">
        <v>1</v>
      </c>
      <c r="H394" s="41"/>
      <c r="I394" s="41"/>
      <c r="J394" s="41"/>
      <c r="K394" s="42" t="s">
        <v>17</v>
      </c>
      <c r="L394" s="43" t="s">
        <v>133</v>
      </c>
      <c r="M394" s="44"/>
      <c r="N394" s="40" t="s">
        <v>151</v>
      </c>
      <c r="O394" s="40"/>
    </row>
    <row r="395" spans="1:15" ht="14.25" customHeight="1" x14ac:dyDescent="0.2">
      <c r="A395" s="38">
        <v>2001</v>
      </c>
      <c r="B395" s="39">
        <v>42261</v>
      </c>
      <c r="C395" s="40" t="s">
        <v>18</v>
      </c>
      <c r="D395" s="41">
        <v>35</v>
      </c>
      <c r="E395" s="41">
        <v>14</v>
      </c>
      <c r="F395" s="41" t="s">
        <v>6</v>
      </c>
      <c r="G395" s="41">
        <v>1</v>
      </c>
      <c r="H395" s="41"/>
      <c r="I395" s="41"/>
      <c r="J395" s="41"/>
      <c r="K395" s="42" t="s">
        <v>17</v>
      </c>
      <c r="L395" s="43" t="s">
        <v>133</v>
      </c>
      <c r="M395" s="44"/>
      <c r="N395" s="40" t="s">
        <v>151</v>
      </c>
      <c r="O395" s="40"/>
    </row>
    <row r="396" spans="1:15" ht="14.25" customHeight="1" x14ac:dyDescent="0.2">
      <c r="A396" s="38">
        <v>2001</v>
      </c>
      <c r="B396" s="39">
        <v>42268</v>
      </c>
      <c r="C396" s="40" t="s">
        <v>36</v>
      </c>
      <c r="D396" s="41">
        <v>49</v>
      </c>
      <c r="E396" s="41">
        <v>0</v>
      </c>
      <c r="F396" s="41" t="s">
        <v>6</v>
      </c>
      <c r="G396" s="41">
        <v>1</v>
      </c>
      <c r="H396" s="41"/>
      <c r="I396" s="41"/>
      <c r="J396" s="41"/>
      <c r="K396" s="42" t="s">
        <v>16</v>
      </c>
      <c r="L396" s="43" t="s">
        <v>51</v>
      </c>
      <c r="M396" s="44"/>
      <c r="N396" s="40" t="s">
        <v>151</v>
      </c>
      <c r="O396" s="40"/>
    </row>
    <row r="397" spans="1:15" ht="14.25" customHeight="1" x14ac:dyDescent="0.2">
      <c r="A397" s="38">
        <v>2001</v>
      </c>
      <c r="B397" s="39">
        <v>42275</v>
      </c>
      <c r="C397" s="40" t="s">
        <v>32</v>
      </c>
      <c r="D397" s="41">
        <v>7</v>
      </c>
      <c r="E397" s="41">
        <v>36</v>
      </c>
      <c r="F397" s="41" t="s">
        <v>7</v>
      </c>
      <c r="G397" s="41"/>
      <c r="H397" s="41">
        <v>1</v>
      </c>
      <c r="I397" s="41"/>
      <c r="J397" s="41"/>
      <c r="K397" s="42" t="s">
        <v>17</v>
      </c>
      <c r="L397" s="43" t="s">
        <v>133</v>
      </c>
      <c r="M397" s="44"/>
      <c r="N397" s="40" t="s">
        <v>151</v>
      </c>
      <c r="O397" s="40"/>
    </row>
    <row r="398" spans="1:15" ht="14.25" customHeight="1" x14ac:dyDescent="0.2">
      <c r="A398" s="38">
        <v>2001</v>
      </c>
      <c r="B398" s="39">
        <v>42282</v>
      </c>
      <c r="C398" s="40" t="s">
        <v>34</v>
      </c>
      <c r="D398" s="41">
        <v>26</v>
      </c>
      <c r="E398" s="41">
        <v>14</v>
      </c>
      <c r="F398" s="41" t="s">
        <v>6</v>
      </c>
      <c r="G398" s="41">
        <v>1</v>
      </c>
      <c r="H398" s="41"/>
      <c r="I398" s="41"/>
      <c r="J398" s="41"/>
      <c r="K398" s="42" t="s">
        <v>17</v>
      </c>
      <c r="L398" s="43" t="s">
        <v>133</v>
      </c>
      <c r="M398" s="44"/>
      <c r="N398" s="40" t="s">
        <v>151</v>
      </c>
      <c r="O398" s="40"/>
    </row>
    <row r="399" spans="1:15" ht="14.25" customHeight="1" x14ac:dyDescent="0.2">
      <c r="A399" s="38">
        <v>2001</v>
      </c>
      <c r="B399" s="39">
        <v>42289</v>
      </c>
      <c r="C399" s="40" t="s">
        <v>37</v>
      </c>
      <c r="D399" s="41">
        <v>48</v>
      </c>
      <c r="E399" s="41">
        <v>12</v>
      </c>
      <c r="F399" s="41" t="s">
        <v>6</v>
      </c>
      <c r="G399" s="41">
        <v>1</v>
      </c>
      <c r="H399" s="41"/>
      <c r="I399" s="41"/>
      <c r="J399" s="41"/>
      <c r="K399" s="42" t="s">
        <v>16</v>
      </c>
      <c r="L399" s="43" t="s">
        <v>37</v>
      </c>
      <c r="M399" s="44"/>
      <c r="N399" s="40" t="s">
        <v>151</v>
      </c>
      <c r="O399" s="40"/>
    </row>
    <row r="400" spans="1:15" ht="14.25" customHeight="1" x14ac:dyDescent="0.2">
      <c r="A400" s="38">
        <v>2001</v>
      </c>
      <c r="B400" s="39">
        <v>42296</v>
      </c>
      <c r="C400" s="40" t="s">
        <v>33</v>
      </c>
      <c r="D400" s="41">
        <v>52</v>
      </c>
      <c r="E400" s="41">
        <v>3</v>
      </c>
      <c r="F400" s="41" t="s">
        <v>6</v>
      </c>
      <c r="G400" s="41">
        <v>1</v>
      </c>
      <c r="H400" s="41"/>
      <c r="I400" s="41"/>
      <c r="J400" s="41"/>
      <c r="K400" s="42" t="s">
        <v>16</v>
      </c>
      <c r="L400" s="43" t="s">
        <v>41</v>
      </c>
      <c r="M400" s="44"/>
      <c r="N400" s="40" t="s">
        <v>151</v>
      </c>
      <c r="O400" s="40"/>
    </row>
    <row r="401" spans="1:15" ht="14.25" customHeight="1" x14ac:dyDescent="0.2">
      <c r="A401" s="38">
        <v>2001</v>
      </c>
      <c r="B401" s="39">
        <v>42303</v>
      </c>
      <c r="C401" s="40" t="s">
        <v>35</v>
      </c>
      <c r="D401" s="41">
        <v>50</v>
      </c>
      <c r="E401" s="41">
        <v>0</v>
      </c>
      <c r="F401" s="41" t="s">
        <v>6</v>
      </c>
      <c r="G401" s="41">
        <v>1</v>
      </c>
      <c r="H401" s="41"/>
      <c r="I401" s="41"/>
      <c r="J401" s="41"/>
      <c r="K401" s="42" t="s">
        <v>17</v>
      </c>
      <c r="L401" s="43" t="s">
        <v>133</v>
      </c>
      <c r="M401" s="44"/>
      <c r="N401" s="40" t="s">
        <v>151</v>
      </c>
      <c r="O401" s="40"/>
    </row>
    <row r="402" spans="1:15" ht="14.25" customHeight="1" x14ac:dyDescent="0.2">
      <c r="A402" s="38">
        <v>2001</v>
      </c>
      <c r="B402" s="39">
        <v>42310</v>
      </c>
      <c r="C402" s="40" t="s">
        <v>45</v>
      </c>
      <c r="D402" s="41">
        <v>17</v>
      </c>
      <c r="E402" s="41">
        <v>14</v>
      </c>
      <c r="F402" s="41" t="s">
        <v>6</v>
      </c>
      <c r="G402" s="41">
        <v>1</v>
      </c>
      <c r="H402" s="41"/>
      <c r="I402" s="41"/>
      <c r="J402" s="41"/>
      <c r="K402" s="42" t="s">
        <v>17</v>
      </c>
      <c r="L402" s="43" t="s">
        <v>133</v>
      </c>
      <c r="M402" s="44"/>
      <c r="N402" s="40" t="s">
        <v>151</v>
      </c>
      <c r="O402" s="40"/>
    </row>
    <row r="403" spans="1:15" ht="14.25" customHeight="1" x14ac:dyDescent="0.2">
      <c r="A403" s="38">
        <v>2001</v>
      </c>
      <c r="B403" s="39">
        <v>42317</v>
      </c>
      <c r="C403" s="40" t="s">
        <v>53</v>
      </c>
      <c r="D403" s="41">
        <v>48</v>
      </c>
      <c r="E403" s="41">
        <v>13</v>
      </c>
      <c r="F403" s="41" t="s">
        <v>6</v>
      </c>
      <c r="G403" s="41">
        <v>1</v>
      </c>
      <c r="H403" s="41"/>
      <c r="I403" s="41"/>
      <c r="J403" s="41"/>
      <c r="K403" s="42" t="s">
        <v>16</v>
      </c>
      <c r="L403" s="43" t="s">
        <v>73</v>
      </c>
      <c r="M403" s="44"/>
      <c r="N403" s="40" t="s">
        <v>151</v>
      </c>
      <c r="O403" s="40"/>
    </row>
    <row r="404" spans="1:15" ht="14.25" customHeight="1" x14ac:dyDescent="0.2">
      <c r="A404" s="38">
        <v>2001</v>
      </c>
      <c r="B404" s="39">
        <v>42324</v>
      </c>
      <c r="C404" s="40" t="s">
        <v>52</v>
      </c>
      <c r="D404" s="41">
        <v>3</v>
      </c>
      <c r="E404" s="41">
        <v>14</v>
      </c>
      <c r="F404" s="41" t="s">
        <v>7</v>
      </c>
      <c r="G404" s="41"/>
      <c r="H404" s="41">
        <v>1</v>
      </c>
      <c r="I404" s="41"/>
      <c r="J404" s="41"/>
      <c r="K404" s="42" t="s">
        <v>17</v>
      </c>
      <c r="L404" s="43" t="s">
        <v>133</v>
      </c>
      <c r="M404" s="44"/>
      <c r="N404" s="40" t="s">
        <v>151</v>
      </c>
      <c r="O404" s="40" t="s">
        <v>141</v>
      </c>
    </row>
    <row r="405" spans="1:15" ht="14.25" customHeight="1" x14ac:dyDescent="0.2">
      <c r="A405" s="10">
        <v>2002</v>
      </c>
      <c r="B405" s="11">
        <v>42253</v>
      </c>
      <c r="C405" s="12" t="s">
        <v>30</v>
      </c>
      <c r="D405" s="10">
        <v>42</v>
      </c>
      <c r="E405" s="10">
        <v>15</v>
      </c>
      <c r="F405" s="10" t="s">
        <v>6</v>
      </c>
      <c r="G405" s="10">
        <v>1</v>
      </c>
      <c r="K405" s="13" t="s">
        <v>16</v>
      </c>
      <c r="L405" s="14" t="s">
        <v>30</v>
      </c>
      <c r="N405" s="12" t="s">
        <v>151</v>
      </c>
    </row>
    <row r="406" spans="1:15" ht="14.25" customHeight="1" x14ac:dyDescent="0.2">
      <c r="A406" s="10">
        <v>2002</v>
      </c>
      <c r="B406" s="11">
        <v>42260</v>
      </c>
      <c r="C406" s="12" t="s">
        <v>18</v>
      </c>
      <c r="D406" s="10">
        <v>49</v>
      </c>
      <c r="E406" s="10">
        <v>7</v>
      </c>
      <c r="F406" s="10" t="s">
        <v>6</v>
      </c>
      <c r="G406" s="10">
        <v>1</v>
      </c>
      <c r="K406" s="13" t="s">
        <v>16</v>
      </c>
      <c r="L406" s="14" t="s">
        <v>18</v>
      </c>
      <c r="M406" s="15" t="s">
        <v>19</v>
      </c>
      <c r="N406" s="12" t="s">
        <v>151</v>
      </c>
    </row>
    <row r="407" spans="1:15" ht="14.25" customHeight="1" x14ac:dyDescent="0.2">
      <c r="A407" s="10">
        <v>2002</v>
      </c>
      <c r="B407" s="11">
        <v>42267</v>
      </c>
      <c r="C407" s="12" t="s">
        <v>36</v>
      </c>
      <c r="D407" s="10">
        <v>42</v>
      </c>
      <c r="E407" s="10">
        <v>6</v>
      </c>
      <c r="F407" s="10" t="s">
        <v>6</v>
      </c>
      <c r="G407" s="10">
        <v>1</v>
      </c>
      <c r="K407" s="13" t="s">
        <v>17</v>
      </c>
      <c r="L407" s="14" t="s">
        <v>133</v>
      </c>
      <c r="N407" s="12" t="s">
        <v>151</v>
      </c>
    </row>
    <row r="408" spans="1:15" ht="14.25" customHeight="1" x14ac:dyDescent="0.2">
      <c r="A408" s="10">
        <v>2002</v>
      </c>
      <c r="B408" s="11">
        <v>42274</v>
      </c>
      <c r="C408" s="12" t="s">
        <v>32</v>
      </c>
      <c r="D408" s="10">
        <v>21</v>
      </c>
      <c r="E408" s="10">
        <v>7</v>
      </c>
      <c r="F408" s="10" t="s">
        <v>6</v>
      </c>
      <c r="G408" s="10">
        <v>1</v>
      </c>
      <c r="K408" s="13" t="s">
        <v>16</v>
      </c>
      <c r="L408" s="14" t="s">
        <v>39</v>
      </c>
      <c r="N408" s="12" t="s">
        <v>151</v>
      </c>
    </row>
    <row r="409" spans="1:15" ht="14.25" customHeight="1" x14ac:dyDescent="0.2">
      <c r="A409" s="10">
        <v>2002</v>
      </c>
      <c r="B409" s="11">
        <v>42281</v>
      </c>
      <c r="C409" s="12" t="s">
        <v>34</v>
      </c>
      <c r="D409" s="10">
        <v>0</v>
      </c>
      <c r="E409" s="10">
        <v>21</v>
      </c>
      <c r="F409" s="10" t="s">
        <v>7</v>
      </c>
      <c r="H409" s="10">
        <v>1</v>
      </c>
      <c r="K409" s="13" t="s">
        <v>16</v>
      </c>
      <c r="L409" s="14" t="s">
        <v>42</v>
      </c>
      <c r="M409" s="15" t="s">
        <v>43</v>
      </c>
      <c r="N409" s="12" t="s">
        <v>151</v>
      </c>
    </row>
    <row r="410" spans="1:15" ht="14.25" customHeight="1" x14ac:dyDescent="0.2">
      <c r="A410" s="10">
        <v>2002</v>
      </c>
      <c r="B410" s="11">
        <v>42288</v>
      </c>
      <c r="C410" s="12" t="s">
        <v>37</v>
      </c>
      <c r="D410" s="10">
        <v>63</v>
      </c>
      <c r="E410" s="10">
        <v>12</v>
      </c>
      <c r="F410" s="10" t="s">
        <v>6</v>
      </c>
      <c r="G410" s="10">
        <v>1</v>
      </c>
      <c r="K410" s="13" t="s">
        <v>17</v>
      </c>
      <c r="L410" s="14" t="s">
        <v>133</v>
      </c>
      <c r="N410" s="12" t="s">
        <v>151</v>
      </c>
    </row>
    <row r="411" spans="1:15" ht="14.25" customHeight="1" x14ac:dyDescent="0.2">
      <c r="A411" s="10">
        <v>2002</v>
      </c>
      <c r="B411" s="11">
        <v>42295</v>
      </c>
      <c r="C411" s="12" t="s">
        <v>33</v>
      </c>
      <c r="D411" s="10">
        <v>63</v>
      </c>
      <c r="E411" s="10">
        <v>7</v>
      </c>
      <c r="F411" s="10" t="s">
        <v>6</v>
      </c>
      <c r="G411" s="10">
        <v>1</v>
      </c>
      <c r="K411" s="13" t="s">
        <v>17</v>
      </c>
      <c r="L411" s="14" t="s">
        <v>133</v>
      </c>
      <c r="N411" s="12" t="s">
        <v>151</v>
      </c>
    </row>
    <row r="412" spans="1:15" ht="14.25" customHeight="1" x14ac:dyDescent="0.2">
      <c r="A412" s="10">
        <v>2002</v>
      </c>
      <c r="B412" s="11">
        <v>42302</v>
      </c>
      <c r="C412" s="12" t="s">
        <v>35</v>
      </c>
      <c r="D412" s="10">
        <v>56</v>
      </c>
      <c r="E412" s="10">
        <v>0</v>
      </c>
      <c r="F412" s="10" t="s">
        <v>6</v>
      </c>
      <c r="G412" s="10">
        <v>1</v>
      </c>
      <c r="K412" s="13" t="s">
        <v>16</v>
      </c>
      <c r="L412" s="14" t="s">
        <v>44</v>
      </c>
      <c r="N412" s="12" t="s">
        <v>151</v>
      </c>
    </row>
    <row r="413" spans="1:15" ht="14.25" customHeight="1" x14ac:dyDescent="0.2">
      <c r="A413" s="10">
        <v>2002</v>
      </c>
      <c r="B413" s="11">
        <v>42309</v>
      </c>
      <c r="C413" s="12" t="s">
        <v>45</v>
      </c>
      <c r="D413" s="10">
        <v>28</v>
      </c>
      <c r="E413" s="10">
        <v>7</v>
      </c>
      <c r="F413" s="10" t="s">
        <v>6</v>
      </c>
      <c r="G413" s="10">
        <v>1</v>
      </c>
      <c r="K413" s="13" t="s">
        <v>16</v>
      </c>
      <c r="L413" s="14" t="s">
        <v>46</v>
      </c>
      <c r="N413" s="12" t="s">
        <v>151</v>
      </c>
    </row>
    <row r="414" spans="1:15" ht="14.25" customHeight="1" x14ac:dyDescent="0.2">
      <c r="A414" s="10">
        <v>2002</v>
      </c>
      <c r="B414" s="11">
        <v>42316</v>
      </c>
      <c r="C414" s="12" t="s">
        <v>53</v>
      </c>
      <c r="D414" s="10">
        <v>56</v>
      </c>
      <c r="E414" s="10">
        <v>0</v>
      </c>
      <c r="F414" s="10" t="s">
        <v>6</v>
      </c>
      <c r="G414" s="10">
        <v>1</v>
      </c>
      <c r="K414" s="13" t="s">
        <v>17</v>
      </c>
      <c r="L414" s="14" t="s">
        <v>133</v>
      </c>
      <c r="N414" s="12" t="s">
        <v>151</v>
      </c>
    </row>
    <row r="415" spans="1:15" ht="14.25" customHeight="1" x14ac:dyDescent="0.2">
      <c r="A415" s="10">
        <v>2002</v>
      </c>
      <c r="B415" s="11">
        <v>42323</v>
      </c>
      <c r="C415" s="12" t="s">
        <v>54</v>
      </c>
      <c r="D415" s="10">
        <v>13</v>
      </c>
      <c r="E415" s="10">
        <v>14</v>
      </c>
      <c r="F415" s="10" t="s">
        <v>7</v>
      </c>
      <c r="H415" s="10">
        <v>1</v>
      </c>
      <c r="K415" s="13" t="s">
        <v>16</v>
      </c>
      <c r="L415" s="14" t="s">
        <v>54</v>
      </c>
      <c r="N415" s="12" t="s">
        <v>151</v>
      </c>
      <c r="O415" s="12" t="s">
        <v>163</v>
      </c>
    </row>
    <row r="416" spans="1:15" ht="14.25" customHeight="1" x14ac:dyDescent="0.2">
      <c r="A416" s="38">
        <v>2003</v>
      </c>
      <c r="B416" s="39">
        <v>42252</v>
      </c>
      <c r="C416" s="40" t="s">
        <v>30</v>
      </c>
      <c r="D416" s="41">
        <v>15</v>
      </c>
      <c r="E416" s="41">
        <v>12</v>
      </c>
      <c r="F416" s="41" t="s">
        <v>6</v>
      </c>
      <c r="G416" s="41">
        <v>1</v>
      </c>
      <c r="H416" s="41"/>
      <c r="I416" s="41"/>
      <c r="J416" s="41"/>
      <c r="K416" s="42" t="s">
        <v>17</v>
      </c>
      <c r="L416" s="43" t="s">
        <v>133</v>
      </c>
      <c r="M416" s="44"/>
      <c r="N416" s="40" t="s">
        <v>151</v>
      </c>
      <c r="O416" s="40"/>
    </row>
    <row r="417" spans="1:15" ht="14.25" customHeight="1" x14ac:dyDescent="0.2">
      <c r="A417" s="38">
        <v>2003</v>
      </c>
      <c r="B417" s="39">
        <v>42259</v>
      </c>
      <c r="C417" s="40" t="s">
        <v>55</v>
      </c>
      <c r="D417" s="41">
        <v>24</v>
      </c>
      <c r="E417" s="41">
        <v>14</v>
      </c>
      <c r="F417" s="41" t="s">
        <v>6</v>
      </c>
      <c r="G417" s="41">
        <v>1</v>
      </c>
      <c r="H417" s="41"/>
      <c r="I417" s="41"/>
      <c r="J417" s="41"/>
      <c r="K417" s="42" t="s">
        <v>16</v>
      </c>
      <c r="L417" s="43" t="s">
        <v>56</v>
      </c>
      <c r="M417" s="44"/>
      <c r="N417" s="40" t="s">
        <v>151</v>
      </c>
      <c r="O417" s="40"/>
    </row>
    <row r="418" spans="1:15" ht="14.25" customHeight="1" x14ac:dyDescent="0.2">
      <c r="A418" s="38">
        <v>2003</v>
      </c>
      <c r="B418" s="39">
        <v>42267</v>
      </c>
      <c r="C418" s="40" t="s">
        <v>33</v>
      </c>
      <c r="D418" s="41">
        <v>16</v>
      </c>
      <c r="E418" s="41">
        <v>6</v>
      </c>
      <c r="F418" s="41" t="s">
        <v>6</v>
      </c>
      <c r="G418" s="41">
        <v>1</v>
      </c>
      <c r="H418" s="41"/>
      <c r="I418" s="41"/>
      <c r="J418" s="41"/>
      <c r="K418" s="42" t="s">
        <v>16</v>
      </c>
      <c r="L418" s="43" t="s">
        <v>41</v>
      </c>
      <c r="M418" s="44"/>
      <c r="N418" s="40" t="s">
        <v>151</v>
      </c>
      <c r="O418" s="40"/>
    </row>
    <row r="419" spans="1:15" ht="14.25" customHeight="1" x14ac:dyDescent="0.2">
      <c r="A419" s="38">
        <v>2003</v>
      </c>
      <c r="B419" s="39">
        <v>42273</v>
      </c>
      <c r="C419" s="40" t="s">
        <v>37</v>
      </c>
      <c r="D419" s="41">
        <v>48</v>
      </c>
      <c r="E419" s="41">
        <v>15</v>
      </c>
      <c r="F419" s="41" t="s">
        <v>6</v>
      </c>
      <c r="G419" s="41">
        <v>1</v>
      </c>
      <c r="H419" s="41"/>
      <c r="I419" s="41"/>
      <c r="J419" s="41"/>
      <c r="K419" s="42" t="s">
        <v>17</v>
      </c>
      <c r="L419" s="43" t="s">
        <v>133</v>
      </c>
      <c r="M419" s="44"/>
      <c r="N419" s="40" t="s">
        <v>151</v>
      </c>
      <c r="O419" s="40"/>
    </row>
    <row r="420" spans="1:15" ht="14.25" customHeight="1" x14ac:dyDescent="0.2">
      <c r="A420" s="38">
        <v>2003</v>
      </c>
      <c r="B420" s="39">
        <v>42280</v>
      </c>
      <c r="C420" s="40" t="s">
        <v>36</v>
      </c>
      <c r="D420" s="41">
        <v>55</v>
      </c>
      <c r="E420" s="41">
        <v>14</v>
      </c>
      <c r="F420" s="41" t="s">
        <v>6</v>
      </c>
      <c r="G420" s="41">
        <v>1</v>
      </c>
      <c r="H420" s="41"/>
      <c r="I420" s="41"/>
      <c r="J420" s="41"/>
      <c r="K420" s="42" t="s">
        <v>16</v>
      </c>
      <c r="L420" s="43" t="s">
        <v>51</v>
      </c>
      <c r="M420" s="44"/>
      <c r="N420" s="40" t="s">
        <v>151</v>
      </c>
      <c r="O420" s="40"/>
    </row>
    <row r="421" spans="1:15" ht="14.25" customHeight="1" x14ac:dyDescent="0.2">
      <c r="A421" s="38">
        <v>2003</v>
      </c>
      <c r="B421" s="39">
        <v>42287</v>
      </c>
      <c r="C421" s="40" t="s">
        <v>45</v>
      </c>
      <c r="D421" s="41">
        <v>38</v>
      </c>
      <c r="E421" s="41">
        <v>6</v>
      </c>
      <c r="F421" s="41" t="s">
        <v>6</v>
      </c>
      <c r="G421" s="41">
        <v>1</v>
      </c>
      <c r="H421" s="41"/>
      <c r="I421" s="41"/>
      <c r="J421" s="41"/>
      <c r="K421" s="42" t="s">
        <v>17</v>
      </c>
      <c r="L421" s="43" t="s">
        <v>133</v>
      </c>
      <c r="M421" s="44"/>
      <c r="N421" s="40" t="s">
        <v>151</v>
      </c>
      <c r="O421" s="40"/>
    </row>
    <row r="422" spans="1:15" ht="14.25" customHeight="1" x14ac:dyDescent="0.2">
      <c r="A422" s="38">
        <v>2003</v>
      </c>
      <c r="B422" s="39">
        <v>42294</v>
      </c>
      <c r="C422" s="40" t="s">
        <v>34</v>
      </c>
      <c r="D422" s="41">
        <v>17</v>
      </c>
      <c r="E422" s="41">
        <v>50</v>
      </c>
      <c r="F422" s="41" t="s">
        <v>7</v>
      </c>
      <c r="G422" s="41"/>
      <c r="H422" s="41">
        <v>1</v>
      </c>
      <c r="I422" s="41"/>
      <c r="J422" s="41"/>
      <c r="K422" s="42" t="s">
        <v>17</v>
      </c>
      <c r="L422" s="43" t="s">
        <v>133</v>
      </c>
      <c r="M422" s="44"/>
      <c r="N422" s="40" t="s">
        <v>151</v>
      </c>
      <c r="O422" s="40"/>
    </row>
    <row r="423" spans="1:15" ht="14.25" customHeight="1" x14ac:dyDescent="0.2">
      <c r="A423" s="38">
        <v>2003</v>
      </c>
      <c r="B423" s="39">
        <v>42301</v>
      </c>
      <c r="C423" s="40" t="s">
        <v>32</v>
      </c>
      <c r="D423" s="41">
        <v>34</v>
      </c>
      <c r="E423" s="41">
        <v>14</v>
      </c>
      <c r="F423" s="41" t="s">
        <v>6</v>
      </c>
      <c r="G423" s="41">
        <v>1</v>
      </c>
      <c r="H423" s="41"/>
      <c r="I423" s="41"/>
      <c r="J423" s="41"/>
      <c r="K423" s="42" t="s">
        <v>17</v>
      </c>
      <c r="L423" s="43" t="s">
        <v>133</v>
      </c>
      <c r="M423" s="44"/>
      <c r="N423" s="40" t="s">
        <v>151</v>
      </c>
      <c r="O423" s="40"/>
    </row>
    <row r="424" spans="1:15" ht="14.25" customHeight="1" x14ac:dyDescent="0.2">
      <c r="A424" s="38">
        <v>2003</v>
      </c>
      <c r="B424" s="39">
        <v>42308</v>
      </c>
      <c r="C424" s="40" t="s">
        <v>53</v>
      </c>
      <c r="D424" s="41">
        <v>20</v>
      </c>
      <c r="E424" s="41">
        <v>29</v>
      </c>
      <c r="F424" s="41" t="s">
        <v>7</v>
      </c>
      <c r="G424" s="41"/>
      <c r="H424" s="41">
        <v>1</v>
      </c>
      <c r="I424" s="41"/>
      <c r="J424" s="41"/>
      <c r="K424" s="42" t="s">
        <v>16</v>
      </c>
      <c r="L424" s="43" t="s">
        <v>73</v>
      </c>
      <c r="M424" s="44"/>
      <c r="N424" s="40" t="s">
        <v>151</v>
      </c>
      <c r="O424" s="40"/>
    </row>
    <row r="425" spans="1:15" ht="14.25" customHeight="1" x14ac:dyDescent="0.2">
      <c r="A425" s="38">
        <v>2003</v>
      </c>
      <c r="B425" s="39">
        <v>42315</v>
      </c>
      <c r="C425" s="40" t="s">
        <v>35</v>
      </c>
      <c r="D425" s="41">
        <v>17</v>
      </c>
      <c r="E425" s="41">
        <v>0</v>
      </c>
      <c r="F425" s="41" t="s">
        <v>6</v>
      </c>
      <c r="G425" s="41">
        <v>1</v>
      </c>
      <c r="H425" s="41"/>
      <c r="I425" s="41"/>
      <c r="J425" s="41"/>
      <c r="K425" s="42" t="s">
        <v>17</v>
      </c>
      <c r="L425" s="43" t="s">
        <v>133</v>
      </c>
      <c r="M425" s="44"/>
      <c r="N425" s="40" t="s">
        <v>151</v>
      </c>
      <c r="O425" s="40"/>
    </row>
    <row r="426" spans="1:15" ht="14.25" customHeight="1" x14ac:dyDescent="0.2">
      <c r="A426" s="38">
        <v>2003</v>
      </c>
      <c r="B426" s="39">
        <v>42329</v>
      </c>
      <c r="C426" s="40" t="s">
        <v>57</v>
      </c>
      <c r="D426" s="41">
        <v>14</v>
      </c>
      <c r="E426" s="41">
        <v>3</v>
      </c>
      <c r="F426" s="41" t="s">
        <v>6</v>
      </c>
      <c r="G426" s="41">
        <v>1</v>
      </c>
      <c r="H426" s="41"/>
      <c r="I426" s="41"/>
      <c r="J426" s="41"/>
      <c r="K426" s="42" t="s">
        <v>16</v>
      </c>
      <c r="L426" s="43" t="s">
        <v>154</v>
      </c>
      <c r="M426" s="44"/>
      <c r="N426" s="40" t="s">
        <v>151</v>
      </c>
      <c r="O426" s="40" t="s">
        <v>155</v>
      </c>
    </row>
    <row r="427" spans="1:15" ht="14.25" customHeight="1" x14ac:dyDescent="0.2">
      <c r="A427" s="38">
        <v>2003</v>
      </c>
      <c r="B427" s="39">
        <v>42336</v>
      </c>
      <c r="C427" s="40" t="s">
        <v>52</v>
      </c>
      <c r="D427" s="41">
        <v>7</v>
      </c>
      <c r="E427" s="41">
        <v>19</v>
      </c>
      <c r="F427" s="41" t="s">
        <v>7</v>
      </c>
      <c r="G427" s="41"/>
      <c r="H427" s="41">
        <v>1</v>
      </c>
      <c r="I427" s="41"/>
      <c r="J427" s="41"/>
      <c r="K427" s="42" t="s">
        <v>16</v>
      </c>
      <c r="L427" s="43" t="s">
        <v>62</v>
      </c>
      <c r="M427" s="44"/>
      <c r="N427" s="40" t="s">
        <v>151</v>
      </c>
      <c r="O427" s="40" t="s">
        <v>61</v>
      </c>
    </row>
    <row r="428" spans="1:15" ht="14.25" customHeight="1" x14ac:dyDescent="0.2">
      <c r="A428" s="10">
        <v>2004</v>
      </c>
      <c r="B428" s="11">
        <v>42257</v>
      </c>
      <c r="C428" s="12" t="s">
        <v>30</v>
      </c>
      <c r="D428" s="10">
        <v>14</v>
      </c>
      <c r="E428" s="10">
        <v>28</v>
      </c>
      <c r="F428" s="10" t="s">
        <v>7</v>
      </c>
      <c r="H428" s="10">
        <v>1</v>
      </c>
      <c r="K428" s="13" t="s">
        <v>16</v>
      </c>
      <c r="L428" s="14" t="s">
        <v>30</v>
      </c>
      <c r="N428" s="12" t="s">
        <v>151</v>
      </c>
    </row>
    <row r="429" spans="1:15" ht="14.25" customHeight="1" x14ac:dyDescent="0.2">
      <c r="A429" s="10">
        <v>2004</v>
      </c>
      <c r="B429" s="11">
        <v>42264</v>
      </c>
      <c r="C429" s="12" t="s">
        <v>55</v>
      </c>
      <c r="D429" s="10">
        <v>30</v>
      </c>
      <c r="E429" s="10">
        <v>25</v>
      </c>
      <c r="F429" s="10" t="s">
        <v>6</v>
      </c>
      <c r="G429" s="10">
        <v>1</v>
      </c>
      <c r="K429" s="13" t="s">
        <v>17</v>
      </c>
      <c r="L429" s="14" t="s">
        <v>133</v>
      </c>
      <c r="N429" s="12" t="s">
        <v>151</v>
      </c>
    </row>
    <row r="430" spans="1:15" ht="14.25" customHeight="1" x14ac:dyDescent="0.2">
      <c r="A430" s="10">
        <v>2004</v>
      </c>
      <c r="B430" s="11">
        <v>42271</v>
      </c>
      <c r="C430" s="12" t="s">
        <v>33</v>
      </c>
      <c r="D430" s="10">
        <v>9</v>
      </c>
      <c r="E430" s="10">
        <v>14</v>
      </c>
      <c r="F430" s="10" t="s">
        <v>7</v>
      </c>
      <c r="H430" s="10">
        <v>1</v>
      </c>
      <c r="K430" s="13" t="s">
        <v>17</v>
      </c>
      <c r="L430" s="14" t="s">
        <v>133</v>
      </c>
      <c r="N430" s="12" t="s">
        <v>151</v>
      </c>
    </row>
    <row r="431" spans="1:15" ht="14.25" customHeight="1" x14ac:dyDescent="0.2">
      <c r="A431" s="10">
        <v>2004</v>
      </c>
      <c r="B431" s="11">
        <v>42278</v>
      </c>
      <c r="C431" s="12" t="s">
        <v>37</v>
      </c>
      <c r="D431" s="10">
        <v>48</v>
      </c>
      <c r="E431" s="10">
        <v>27</v>
      </c>
      <c r="F431" s="10" t="s">
        <v>6</v>
      </c>
      <c r="G431" s="10">
        <v>1</v>
      </c>
      <c r="K431" s="13" t="s">
        <v>17</v>
      </c>
      <c r="L431" s="14" t="s">
        <v>133</v>
      </c>
      <c r="N431" s="12" t="s">
        <v>151</v>
      </c>
    </row>
    <row r="432" spans="1:15" ht="14.25" customHeight="1" x14ac:dyDescent="0.2">
      <c r="A432" s="10">
        <v>2004</v>
      </c>
      <c r="B432" s="11">
        <v>42285</v>
      </c>
      <c r="C432" s="12" t="s">
        <v>36</v>
      </c>
      <c r="D432" s="10">
        <v>49</v>
      </c>
      <c r="E432" s="10">
        <v>18</v>
      </c>
      <c r="F432" s="10" t="s">
        <v>6</v>
      </c>
      <c r="G432" s="10">
        <v>1</v>
      </c>
      <c r="K432" s="13" t="s">
        <v>17</v>
      </c>
      <c r="L432" s="14" t="s">
        <v>133</v>
      </c>
      <c r="N432" s="12" t="s">
        <v>151</v>
      </c>
    </row>
    <row r="433" spans="1:15" ht="14.25" customHeight="1" x14ac:dyDescent="0.2">
      <c r="A433" s="10">
        <v>2004</v>
      </c>
      <c r="B433" s="11">
        <v>42292</v>
      </c>
      <c r="C433" s="12" t="s">
        <v>45</v>
      </c>
      <c r="D433" s="10">
        <v>7</v>
      </c>
      <c r="E433" s="10">
        <v>30</v>
      </c>
      <c r="F433" s="10" t="s">
        <v>7</v>
      </c>
      <c r="H433" s="10">
        <v>1</v>
      </c>
      <c r="K433" s="13" t="s">
        <v>16</v>
      </c>
      <c r="L433" s="14" t="s">
        <v>46</v>
      </c>
      <c r="N433" s="12" t="s">
        <v>151</v>
      </c>
    </row>
    <row r="434" spans="1:15" ht="14.25" customHeight="1" x14ac:dyDescent="0.2">
      <c r="A434" s="10">
        <v>2004</v>
      </c>
      <c r="B434" s="11">
        <v>42299</v>
      </c>
      <c r="C434" s="12" t="s">
        <v>34</v>
      </c>
      <c r="D434" s="10">
        <v>6</v>
      </c>
      <c r="E434" s="10">
        <v>14</v>
      </c>
      <c r="F434" s="10" t="s">
        <v>7</v>
      </c>
      <c r="H434" s="10">
        <v>1</v>
      </c>
      <c r="K434" s="13" t="s">
        <v>16</v>
      </c>
      <c r="L434" s="14" t="s">
        <v>42</v>
      </c>
      <c r="M434" s="15" t="s">
        <v>43</v>
      </c>
      <c r="N434" s="12" t="s">
        <v>151</v>
      </c>
    </row>
    <row r="435" spans="1:15" ht="14.25" customHeight="1" x14ac:dyDescent="0.2">
      <c r="A435" s="10">
        <v>2004</v>
      </c>
      <c r="B435" s="11">
        <v>42306</v>
      </c>
      <c r="C435" s="12" t="s">
        <v>32</v>
      </c>
      <c r="D435" s="10">
        <v>14</v>
      </c>
      <c r="E435" s="10">
        <v>21</v>
      </c>
      <c r="F435" s="10" t="s">
        <v>7</v>
      </c>
      <c r="H435" s="10">
        <v>1</v>
      </c>
      <c r="K435" s="13" t="s">
        <v>16</v>
      </c>
      <c r="L435" s="14" t="s">
        <v>39</v>
      </c>
      <c r="N435" s="12" t="s">
        <v>151</v>
      </c>
    </row>
    <row r="436" spans="1:15" ht="14.25" customHeight="1" x14ac:dyDescent="0.2">
      <c r="A436" s="10">
        <v>2004</v>
      </c>
      <c r="B436" s="11">
        <v>42313</v>
      </c>
      <c r="C436" s="12" t="s">
        <v>53</v>
      </c>
      <c r="D436" s="10">
        <v>0</v>
      </c>
      <c r="E436" s="10">
        <v>28</v>
      </c>
      <c r="F436" s="10" t="s">
        <v>7</v>
      </c>
      <c r="H436" s="10">
        <v>1</v>
      </c>
      <c r="K436" s="13" t="s">
        <v>17</v>
      </c>
      <c r="L436" s="14" t="s">
        <v>133</v>
      </c>
      <c r="N436" s="12" t="s">
        <v>151</v>
      </c>
    </row>
    <row r="437" spans="1:15" ht="14.25" customHeight="1" x14ac:dyDescent="0.2">
      <c r="A437" s="10">
        <v>2004</v>
      </c>
      <c r="B437" s="11">
        <v>42320</v>
      </c>
      <c r="C437" s="12" t="s">
        <v>35</v>
      </c>
      <c r="D437" s="10">
        <v>26</v>
      </c>
      <c r="E437" s="10">
        <v>19</v>
      </c>
      <c r="F437" s="10" t="s">
        <v>6</v>
      </c>
      <c r="G437" s="10">
        <v>1</v>
      </c>
      <c r="K437" s="13" t="s">
        <v>16</v>
      </c>
      <c r="L437" s="14" t="s">
        <v>44</v>
      </c>
      <c r="N437" s="12" t="s">
        <v>151</v>
      </c>
    </row>
    <row r="438" spans="1:15" ht="14.25" customHeight="1" x14ac:dyDescent="0.2">
      <c r="A438" s="38">
        <v>2005</v>
      </c>
      <c r="B438" s="39">
        <v>42256</v>
      </c>
      <c r="C438" s="40" t="s">
        <v>30</v>
      </c>
      <c r="D438" s="41">
        <v>54</v>
      </c>
      <c r="E438" s="41">
        <v>0</v>
      </c>
      <c r="F438" s="41" t="s">
        <v>6</v>
      </c>
      <c r="G438" s="41">
        <v>1</v>
      </c>
      <c r="H438" s="41"/>
      <c r="I438" s="41"/>
      <c r="J438" s="41"/>
      <c r="K438" s="42" t="s">
        <v>17</v>
      </c>
      <c r="L438" s="43" t="s">
        <v>133</v>
      </c>
      <c r="M438" s="44"/>
      <c r="N438" s="40" t="s">
        <v>151</v>
      </c>
      <c r="O438" s="40"/>
    </row>
    <row r="439" spans="1:15" ht="14.25" customHeight="1" x14ac:dyDescent="0.2">
      <c r="A439" s="38">
        <v>2005</v>
      </c>
      <c r="B439" s="39">
        <v>42263</v>
      </c>
      <c r="C439" s="40" t="s">
        <v>55</v>
      </c>
      <c r="D439" s="41">
        <v>7</v>
      </c>
      <c r="E439" s="41">
        <v>17</v>
      </c>
      <c r="F439" s="41" t="s">
        <v>7</v>
      </c>
      <c r="G439" s="41"/>
      <c r="H439" s="41">
        <v>1</v>
      </c>
      <c r="I439" s="41"/>
      <c r="J439" s="41"/>
      <c r="K439" s="42" t="s">
        <v>16</v>
      </c>
      <c r="L439" s="43" t="s">
        <v>56</v>
      </c>
      <c r="M439" s="44"/>
      <c r="N439" s="40" t="s">
        <v>151</v>
      </c>
      <c r="O439" s="40"/>
    </row>
    <row r="440" spans="1:15" ht="14.25" customHeight="1" x14ac:dyDescent="0.2">
      <c r="A440" s="38">
        <v>2005</v>
      </c>
      <c r="B440" s="39">
        <v>42270</v>
      </c>
      <c r="C440" s="40" t="s">
        <v>33</v>
      </c>
      <c r="D440" s="41">
        <v>31</v>
      </c>
      <c r="E440" s="41">
        <v>12</v>
      </c>
      <c r="F440" s="41" t="s">
        <v>6</v>
      </c>
      <c r="G440" s="41">
        <v>1</v>
      </c>
      <c r="H440" s="41"/>
      <c r="I440" s="41"/>
      <c r="J440" s="41"/>
      <c r="K440" s="42" t="s">
        <v>16</v>
      </c>
      <c r="L440" s="43" t="s">
        <v>41</v>
      </c>
      <c r="M440" s="44"/>
      <c r="N440" s="40" t="s">
        <v>151</v>
      </c>
      <c r="O440" s="40"/>
    </row>
    <row r="441" spans="1:15" ht="14.25" customHeight="1" x14ac:dyDescent="0.2">
      <c r="A441" s="38">
        <v>2005</v>
      </c>
      <c r="B441" s="39">
        <v>42277</v>
      </c>
      <c r="C441" s="40" t="s">
        <v>58</v>
      </c>
      <c r="D441" s="41">
        <v>20</v>
      </c>
      <c r="E441" s="41">
        <v>13</v>
      </c>
      <c r="F441" s="41" t="s">
        <v>6</v>
      </c>
      <c r="G441" s="41">
        <v>1</v>
      </c>
      <c r="H441" s="41"/>
      <c r="I441" s="41"/>
      <c r="J441" s="41"/>
      <c r="K441" s="42" t="s">
        <v>17</v>
      </c>
      <c r="L441" s="43" t="s">
        <v>133</v>
      </c>
      <c r="M441" s="44"/>
      <c r="N441" s="40" t="s">
        <v>151</v>
      </c>
      <c r="O441" s="40"/>
    </row>
    <row r="442" spans="1:15" ht="14.25" customHeight="1" x14ac:dyDescent="0.2">
      <c r="A442" s="38">
        <v>2005</v>
      </c>
      <c r="B442" s="39">
        <v>42284</v>
      </c>
      <c r="C442" s="40" t="s">
        <v>34</v>
      </c>
      <c r="D442" s="41">
        <v>28</v>
      </c>
      <c r="E442" s="41">
        <v>0</v>
      </c>
      <c r="F442" s="41" t="s">
        <v>6</v>
      </c>
      <c r="G442" s="41">
        <v>1</v>
      </c>
      <c r="H442" s="41"/>
      <c r="I442" s="41"/>
      <c r="J442" s="41"/>
      <c r="K442" s="42" t="s">
        <v>17</v>
      </c>
      <c r="L442" s="43" t="s">
        <v>133</v>
      </c>
      <c r="M442" s="44"/>
      <c r="N442" s="40" t="s">
        <v>151</v>
      </c>
      <c r="O442" s="40"/>
    </row>
    <row r="443" spans="1:15" ht="14.25" customHeight="1" x14ac:dyDescent="0.2">
      <c r="A443" s="38">
        <v>2005</v>
      </c>
      <c r="B443" s="39">
        <v>42291</v>
      </c>
      <c r="C443" s="40" t="s">
        <v>35</v>
      </c>
      <c r="D443" s="41">
        <v>35</v>
      </c>
      <c r="E443" s="41">
        <v>7</v>
      </c>
      <c r="F443" s="41" t="s">
        <v>6</v>
      </c>
      <c r="G443" s="41">
        <v>1</v>
      </c>
      <c r="H443" s="41"/>
      <c r="I443" s="41"/>
      <c r="J443" s="41"/>
      <c r="K443" s="42" t="s">
        <v>17</v>
      </c>
      <c r="L443" s="43" t="s">
        <v>133</v>
      </c>
      <c r="M443" s="44"/>
      <c r="N443" s="40" t="s">
        <v>151</v>
      </c>
      <c r="O443" s="40"/>
    </row>
    <row r="444" spans="1:15" ht="14.25" customHeight="1" x14ac:dyDescent="0.2">
      <c r="A444" s="38">
        <v>2005</v>
      </c>
      <c r="B444" s="39">
        <v>42298</v>
      </c>
      <c r="C444" s="40" t="s">
        <v>45</v>
      </c>
      <c r="D444" s="41">
        <v>14</v>
      </c>
      <c r="E444" s="41">
        <v>44</v>
      </c>
      <c r="F444" s="41" t="s">
        <v>7</v>
      </c>
      <c r="G444" s="41"/>
      <c r="H444" s="41">
        <v>1</v>
      </c>
      <c r="I444" s="41"/>
      <c r="J444" s="41"/>
      <c r="K444" s="42" t="s">
        <v>17</v>
      </c>
      <c r="L444" s="43" t="s">
        <v>133</v>
      </c>
      <c r="M444" s="44"/>
      <c r="N444" s="40" t="s">
        <v>151</v>
      </c>
      <c r="O444" s="40"/>
    </row>
    <row r="445" spans="1:15" ht="14.25" customHeight="1" x14ac:dyDescent="0.2">
      <c r="A445" s="38">
        <v>2005</v>
      </c>
      <c r="B445" s="39">
        <v>42305</v>
      </c>
      <c r="C445" s="40" t="s">
        <v>37</v>
      </c>
      <c r="D445" s="41">
        <v>21</v>
      </c>
      <c r="E445" s="41">
        <v>0</v>
      </c>
      <c r="F445" s="41" t="s">
        <v>6</v>
      </c>
      <c r="G445" s="41">
        <v>1</v>
      </c>
      <c r="H445" s="41"/>
      <c r="I445" s="41"/>
      <c r="J445" s="41"/>
      <c r="K445" s="42" t="s">
        <v>16</v>
      </c>
      <c r="L445" s="43" t="s">
        <v>37</v>
      </c>
      <c r="M445" s="44"/>
      <c r="N445" s="40" t="s">
        <v>151</v>
      </c>
      <c r="O445" s="40"/>
    </row>
    <row r="446" spans="1:15" ht="14.25" customHeight="1" x14ac:dyDescent="0.2">
      <c r="A446" s="38">
        <v>2005</v>
      </c>
      <c r="B446" s="39">
        <v>42313</v>
      </c>
      <c r="C446" s="40" t="s">
        <v>32</v>
      </c>
      <c r="D446" s="41">
        <v>31</v>
      </c>
      <c r="E446" s="41">
        <v>0</v>
      </c>
      <c r="F446" s="41" t="s">
        <v>6</v>
      </c>
      <c r="G446" s="41">
        <v>1</v>
      </c>
      <c r="H446" s="41"/>
      <c r="I446" s="41"/>
      <c r="J446" s="41"/>
      <c r="K446" s="42" t="s">
        <v>17</v>
      </c>
      <c r="L446" s="43" t="s">
        <v>133</v>
      </c>
      <c r="M446" s="44"/>
      <c r="N446" s="40" t="s">
        <v>151</v>
      </c>
      <c r="O446" s="40"/>
    </row>
    <row r="447" spans="1:15" ht="14.25" customHeight="1" x14ac:dyDescent="0.2">
      <c r="A447" s="38">
        <v>2005</v>
      </c>
      <c r="B447" s="39">
        <v>42319</v>
      </c>
      <c r="C447" s="40" t="s">
        <v>36</v>
      </c>
      <c r="D447" s="41">
        <v>28</v>
      </c>
      <c r="E447" s="41">
        <v>14</v>
      </c>
      <c r="F447" s="41" t="s">
        <v>6</v>
      </c>
      <c r="G447" s="41">
        <v>1</v>
      </c>
      <c r="H447" s="41"/>
      <c r="I447" s="41"/>
      <c r="J447" s="41"/>
      <c r="K447" s="42" t="s">
        <v>16</v>
      </c>
      <c r="L447" s="43" t="s">
        <v>51</v>
      </c>
      <c r="M447" s="44"/>
      <c r="N447" s="40" t="s">
        <v>151</v>
      </c>
      <c r="O447" s="40"/>
    </row>
    <row r="448" spans="1:15" ht="14.25" customHeight="1" x14ac:dyDescent="0.2">
      <c r="A448" s="38">
        <v>2005</v>
      </c>
      <c r="B448" s="39">
        <v>42326</v>
      </c>
      <c r="C448" s="40" t="s">
        <v>45</v>
      </c>
      <c r="D448" s="41">
        <v>31</v>
      </c>
      <c r="E448" s="41">
        <v>8</v>
      </c>
      <c r="F448" s="41" t="s">
        <v>6</v>
      </c>
      <c r="G448" s="41">
        <v>1</v>
      </c>
      <c r="H448" s="41"/>
      <c r="I448" s="41"/>
      <c r="J448" s="41"/>
      <c r="K448" s="42" t="s">
        <v>16</v>
      </c>
      <c r="L448" s="43" t="s">
        <v>46</v>
      </c>
      <c r="M448" s="44"/>
      <c r="N448" s="40" t="s">
        <v>151</v>
      </c>
      <c r="O448" s="40" t="s">
        <v>156</v>
      </c>
    </row>
    <row r="449" spans="1:15" ht="14.25" customHeight="1" x14ac:dyDescent="0.2">
      <c r="A449" s="38">
        <v>2005</v>
      </c>
      <c r="B449" s="39">
        <v>42334</v>
      </c>
      <c r="C449" s="40" t="s">
        <v>52</v>
      </c>
      <c r="D449" s="41">
        <v>10</v>
      </c>
      <c r="E449" s="41">
        <v>33</v>
      </c>
      <c r="F449" s="41" t="s">
        <v>7</v>
      </c>
      <c r="G449" s="41"/>
      <c r="H449" s="41">
        <v>1</v>
      </c>
      <c r="I449" s="41"/>
      <c r="J449" s="41"/>
      <c r="K449" s="42" t="s">
        <v>16</v>
      </c>
      <c r="L449" s="43" t="s">
        <v>62</v>
      </c>
      <c r="M449" s="44"/>
      <c r="N449" s="40" t="s">
        <v>151</v>
      </c>
      <c r="O449" s="40" t="s">
        <v>61</v>
      </c>
    </row>
    <row r="450" spans="1:15" ht="14.25" customHeight="1" x14ac:dyDescent="0.2">
      <c r="A450" s="10">
        <v>2006</v>
      </c>
      <c r="B450" s="11">
        <v>42255</v>
      </c>
      <c r="C450" s="12" t="s">
        <v>30</v>
      </c>
      <c r="D450" s="10">
        <v>27</v>
      </c>
      <c r="E450" s="10">
        <v>6</v>
      </c>
      <c r="F450" s="10" t="s">
        <v>6</v>
      </c>
      <c r="G450" s="10">
        <v>1</v>
      </c>
      <c r="K450" s="13" t="s">
        <v>16</v>
      </c>
      <c r="L450" s="14" t="s">
        <v>30</v>
      </c>
      <c r="N450" s="12" t="s">
        <v>151</v>
      </c>
    </row>
    <row r="451" spans="1:15" ht="14.25" customHeight="1" x14ac:dyDescent="0.2">
      <c r="A451" s="10">
        <v>2006</v>
      </c>
      <c r="B451" s="11">
        <v>42262</v>
      </c>
      <c r="C451" s="12" t="s">
        <v>55</v>
      </c>
      <c r="D451" s="10">
        <v>48</v>
      </c>
      <c r="E451" s="10">
        <v>23</v>
      </c>
      <c r="F451" s="10" t="s">
        <v>6</v>
      </c>
      <c r="G451" s="10">
        <v>1</v>
      </c>
      <c r="K451" s="13" t="s">
        <v>17</v>
      </c>
      <c r="L451" s="14" t="s">
        <v>133</v>
      </c>
      <c r="N451" s="12" t="s">
        <v>151</v>
      </c>
    </row>
    <row r="452" spans="1:15" ht="14.25" customHeight="1" x14ac:dyDescent="0.2">
      <c r="A452" s="10">
        <v>2006</v>
      </c>
      <c r="B452" s="11">
        <v>42269</v>
      </c>
      <c r="C452" s="12" t="s">
        <v>33</v>
      </c>
      <c r="D452" s="10">
        <v>41</v>
      </c>
      <c r="E452" s="10">
        <v>13</v>
      </c>
      <c r="F452" s="10" t="s">
        <v>6</v>
      </c>
      <c r="G452" s="10">
        <v>1</v>
      </c>
      <c r="K452" s="13" t="s">
        <v>17</v>
      </c>
      <c r="L452" s="14" t="s">
        <v>133</v>
      </c>
      <c r="N452" s="12" t="s">
        <v>151</v>
      </c>
    </row>
    <row r="453" spans="1:15" ht="14.25" customHeight="1" x14ac:dyDescent="0.2">
      <c r="A453" s="10">
        <v>2006</v>
      </c>
      <c r="B453" s="11">
        <v>42276</v>
      </c>
      <c r="C453" s="12" t="s">
        <v>58</v>
      </c>
      <c r="D453" s="10">
        <v>29</v>
      </c>
      <c r="E453" s="10">
        <v>3</v>
      </c>
      <c r="F453" s="10" t="s">
        <v>6</v>
      </c>
      <c r="G453" s="10">
        <v>1</v>
      </c>
      <c r="K453" s="13" t="s">
        <v>16</v>
      </c>
      <c r="L453" s="14" t="s">
        <v>58</v>
      </c>
      <c r="M453" s="15" t="s">
        <v>59</v>
      </c>
      <c r="N453" s="12" t="s">
        <v>151</v>
      </c>
    </row>
    <row r="454" spans="1:15" ht="14.25" customHeight="1" x14ac:dyDescent="0.2">
      <c r="A454" s="10">
        <v>2006</v>
      </c>
      <c r="B454" s="11">
        <v>42283</v>
      </c>
      <c r="C454" s="12" t="s">
        <v>34</v>
      </c>
      <c r="D454" s="10">
        <v>24</v>
      </c>
      <c r="E454" s="10">
        <v>12</v>
      </c>
      <c r="F454" s="10" t="s">
        <v>6</v>
      </c>
      <c r="G454" s="10">
        <v>1</v>
      </c>
      <c r="K454" s="13" t="s">
        <v>16</v>
      </c>
      <c r="L454" s="14" t="s">
        <v>42</v>
      </c>
      <c r="M454" s="15" t="s">
        <v>43</v>
      </c>
      <c r="N454" s="12" t="s">
        <v>151</v>
      </c>
    </row>
    <row r="455" spans="1:15" ht="14.25" customHeight="1" x14ac:dyDescent="0.2">
      <c r="A455" s="10">
        <v>2006</v>
      </c>
      <c r="B455" s="11">
        <v>42290</v>
      </c>
      <c r="C455" s="12" t="s">
        <v>35</v>
      </c>
      <c r="D455" s="10">
        <v>42</v>
      </c>
      <c r="E455" s="10">
        <v>7</v>
      </c>
      <c r="F455" s="10" t="s">
        <v>6</v>
      </c>
      <c r="G455" s="10">
        <v>1</v>
      </c>
      <c r="K455" s="13" t="s">
        <v>17</v>
      </c>
      <c r="L455" s="14" t="s">
        <v>133</v>
      </c>
      <c r="N455" s="12" t="s">
        <v>151</v>
      </c>
    </row>
    <row r="456" spans="1:15" ht="14.25" customHeight="1" x14ac:dyDescent="0.2">
      <c r="A456" s="10">
        <v>2006</v>
      </c>
      <c r="B456" s="11">
        <v>42297</v>
      </c>
      <c r="C456" s="12" t="s">
        <v>45</v>
      </c>
      <c r="D456" s="10">
        <v>21</v>
      </c>
      <c r="E456" s="10">
        <v>8</v>
      </c>
      <c r="F456" s="10" t="s">
        <v>6</v>
      </c>
      <c r="G456" s="10">
        <v>1</v>
      </c>
      <c r="K456" s="13" t="s">
        <v>16</v>
      </c>
      <c r="L456" s="14" t="s">
        <v>46</v>
      </c>
      <c r="N456" s="12" t="s">
        <v>151</v>
      </c>
    </row>
    <row r="457" spans="1:15" ht="14.25" customHeight="1" x14ac:dyDescent="0.2">
      <c r="A457" s="10">
        <v>2006</v>
      </c>
      <c r="B457" s="11">
        <v>42304</v>
      </c>
      <c r="C457" s="12" t="s">
        <v>37</v>
      </c>
      <c r="D457" s="10">
        <v>35</v>
      </c>
      <c r="E457" s="10">
        <v>0</v>
      </c>
      <c r="F457" s="10" t="s">
        <v>6</v>
      </c>
      <c r="G457" s="10">
        <v>1</v>
      </c>
      <c r="K457" s="13" t="s">
        <v>16</v>
      </c>
      <c r="L457" s="14" t="s">
        <v>37</v>
      </c>
      <c r="N457" s="12" t="s">
        <v>151</v>
      </c>
    </row>
    <row r="458" spans="1:15" ht="14.25" customHeight="1" x14ac:dyDescent="0.2">
      <c r="A458" s="10">
        <v>2006</v>
      </c>
      <c r="B458" s="11">
        <v>42311</v>
      </c>
      <c r="C458" s="12" t="s">
        <v>32</v>
      </c>
      <c r="D458" s="10">
        <v>28</v>
      </c>
      <c r="E458" s="10">
        <v>21</v>
      </c>
      <c r="F458" s="10" t="s">
        <v>6</v>
      </c>
      <c r="G458" s="10">
        <v>1</v>
      </c>
      <c r="K458" s="13" t="s">
        <v>17</v>
      </c>
      <c r="L458" s="14" t="s">
        <v>133</v>
      </c>
      <c r="N458" s="12" t="s">
        <v>151</v>
      </c>
    </row>
    <row r="459" spans="1:15" ht="14.25" customHeight="1" x14ac:dyDescent="0.2">
      <c r="A459" s="10">
        <v>2006</v>
      </c>
      <c r="B459" s="11">
        <v>42318</v>
      </c>
      <c r="C459" s="12" t="s">
        <v>36</v>
      </c>
      <c r="D459" s="10">
        <v>21</v>
      </c>
      <c r="E459" s="10">
        <v>28</v>
      </c>
      <c r="F459" s="10" t="s">
        <v>7</v>
      </c>
      <c r="H459" s="10">
        <v>1</v>
      </c>
      <c r="K459" s="13" t="s">
        <v>17</v>
      </c>
      <c r="L459" s="14" t="s">
        <v>133</v>
      </c>
      <c r="N459" s="12" t="s">
        <v>151</v>
      </c>
    </row>
    <row r="460" spans="1:15" ht="14.25" customHeight="1" x14ac:dyDescent="0.2">
      <c r="A460" s="10">
        <v>2006</v>
      </c>
      <c r="B460" s="11">
        <v>42325</v>
      </c>
      <c r="C460" s="12" t="s">
        <v>45</v>
      </c>
      <c r="D460" s="10">
        <v>10</v>
      </c>
      <c r="E460" s="10">
        <v>8</v>
      </c>
      <c r="F460" s="10" t="s">
        <v>6</v>
      </c>
      <c r="G460" s="10">
        <v>1</v>
      </c>
      <c r="K460" s="13" t="s">
        <v>17</v>
      </c>
      <c r="L460" s="14" t="s">
        <v>133</v>
      </c>
      <c r="N460" s="12" t="s">
        <v>151</v>
      </c>
      <c r="O460" s="12" t="s">
        <v>141</v>
      </c>
    </row>
    <row r="461" spans="1:15" ht="14.25" customHeight="1" x14ac:dyDescent="0.2">
      <c r="A461" s="10">
        <v>2006</v>
      </c>
      <c r="B461" s="11">
        <v>42332</v>
      </c>
      <c r="C461" s="12" t="s">
        <v>52</v>
      </c>
      <c r="D461" s="10">
        <v>35</v>
      </c>
      <c r="E461" s="10">
        <v>31</v>
      </c>
      <c r="F461" s="10" t="s">
        <v>6</v>
      </c>
      <c r="G461" s="10">
        <v>1</v>
      </c>
      <c r="K461" s="13" t="s">
        <v>16</v>
      </c>
      <c r="L461" s="14" t="s">
        <v>62</v>
      </c>
      <c r="N461" s="12" t="s">
        <v>151</v>
      </c>
      <c r="O461" s="12" t="s">
        <v>61</v>
      </c>
    </row>
    <row r="462" spans="1:15" ht="14.25" customHeight="1" x14ac:dyDescent="0.2">
      <c r="A462" s="10">
        <v>2006</v>
      </c>
      <c r="B462" s="11">
        <v>42340</v>
      </c>
      <c r="C462" s="12" t="s">
        <v>63</v>
      </c>
      <c r="D462" s="10">
        <v>24</v>
      </c>
      <c r="E462" s="10">
        <v>14</v>
      </c>
      <c r="F462" s="10" t="s">
        <v>6</v>
      </c>
      <c r="G462" s="10">
        <v>1</v>
      </c>
      <c r="K462" s="13" t="s">
        <v>16</v>
      </c>
      <c r="L462" s="14" t="s">
        <v>64</v>
      </c>
      <c r="N462" s="12" t="s">
        <v>151</v>
      </c>
      <c r="O462" s="12" t="s">
        <v>65</v>
      </c>
    </row>
    <row r="463" spans="1:15" ht="14.25" customHeight="1" x14ac:dyDescent="0.2">
      <c r="A463" s="10">
        <v>2006</v>
      </c>
      <c r="B463" s="11">
        <v>42347</v>
      </c>
      <c r="C463" s="12" t="s">
        <v>66</v>
      </c>
      <c r="D463" s="10">
        <v>21</v>
      </c>
      <c r="E463" s="10">
        <v>20</v>
      </c>
      <c r="F463" s="10" t="s">
        <v>6</v>
      </c>
      <c r="G463" s="10">
        <v>1</v>
      </c>
      <c r="J463" s="10" t="s">
        <v>67</v>
      </c>
      <c r="K463" s="13" t="s">
        <v>20</v>
      </c>
      <c r="L463" s="14" t="s">
        <v>68</v>
      </c>
      <c r="N463" s="12" t="s">
        <v>151</v>
      </c>
      <c r="O463" s="12" t="s">
        <v>69</v>
      </c>
    </row>
    <row r="464" spans="1:15" ht="14.25" customHeight="1" x14ac:dyDescent="0.2">
      <c r="A464" s="38">
        <v>2007</v>
      </c>
      <c r="B464" s="39">
        <v>42254</v>
      </c>
      <c r="C464" s="40" t="s">
        <v>30</v>
      </c>
      <c r="D464" s="41">
        <v>35</v>
      </c>
      <c r="E464" s="41">
        <v>38</v>
      </c>
      <c r="F464" s="41" t="s">
        <v>7</v>
      </c>
      <c r="G464" s="41"/>
      <c r="H464" s="41">
        <v>1</v>
      </c>
      <c r="I464" s="41"/>
      <c r="J464" s="41"/>
      <c r="K464" s="42" t="s">
        <v>17</v>
      </c>
      <c r="L464" s="43" t="s">
        <v>133</v>
      </c>
      <c r="M464" s="44"/>
      <c r="N464" s="40" t="s">
        <v>151</v>
      </c>
      <c r="O464" s="40"/>
    </row>
    <row r="465" spans="1:15" ht="14.25" customHeight="1" x14ac:dyDescent="0.2">
      <c r="A465" s="38">
        <v>2007</v>
      </c>
      <c r="B465" s="39">
        <v>42261</v>
      </c>
      <c r="C465" s="40" t="s">
        <v>55</v>
      </c>
      <c r="D465" s="41">
        <v>28</v>
      </c>
      <c r="E465" s="41">
        <v>12</v>
      </c>
      <c r="F465" s="41" t="s">
        <v>6</v>
      </c>
      <c r="G465" s="41">
        <v>1</v>
      </c>
      <c r="H465" s="41"/>
      <c r="I465" s="41"/>
      <c r="J465" s="41"/>
      <c r="K465" s="42" t="s">
        <v>16</v>
      </c>
      <c r="L465" s="43" t="s">
        <v>56</v>
      </c>
      <c r="M465" s="44"/>
      <c r="N465" s="40" t="s">
        <v>151</v>
      </c>
      <c r="O465" s="40"/>
    </row>
    <row r="466" spans="1:15" ht="14.25" customHeight="1" x14ac:dyDescent="0.2">
      <c r="A466" s="38">
        <v>2007</v>
      </c>
      <c r="B466" s="39">
        <v>42268</v>
      </c>
      <c r="C466" s="40" t="s">
        <v>33</v>
      </c>
      <c r="D466" s="41">
        <v>42</v>
      </c>
      <c r="E466" s="41">
        <v>0</v>
      </c>
      <c r="F466" s="41" t="s">
        <v>6</v>
      </c>
      <c r="G466" s="41">
        <v>1</v>
      </c>
      <c r="H466" s="41"/>
      <c r="I466" s="41"/>
      <c r="J466" s="41"/>
      <c r="K466" s="42" t="s">
        <v>16</v>
      </c>
      <c r="L466" s="43" t="s">
        <v>41</v>
      </c>
      <c r="M466" s="44"/>
      <c r="N466" s="40" t="s">
        <v>151</v>
      </c>
      <c r="O466" s="40"/>
    </row>
    <row r="467" spans="1:15" ht="14.25" customHeight="1" x14ac:dyDescent="0.2">
      <c r="A467" s="38">
        <v>2007</v>
      </c>
      <c r="B467" s="39">
        <v>42275</v>
      </c>
      <c r="C467" s="40" t="s">
        <v>70</v>
      </c>
      <c r="D467" s="41">
        <v>21</v>
      </c>
      <c r="E467" s="41">
        <v>14</v>
      </c>
      <c r="F467" s="41" t="s">
        <v>6</v>
      </c>
      <c r="G467" s="41">
        <v>1</v>
      </c>
      <c r="H467" s="41"/>
      <c r="I467" s="41"/>
      <c r="J467" s="41"/>
      <c r="K467" s="42" t="s">
        <v>16</v>
      </c>
      <c r="L467" s="43" t="s">
        <v>71</v>
      </c>
      <c r="M467" s="44"/>
      <c r="N467" s="40" t="s">
        <v>151</v>
      </c>
      <c r="O467" s="40"/>
    </row>
    <row r="468" spans="1:15" ht="14.25" customHeight="1" x14ac:dyDescent="0.2">
      <c r="A468" s="38">
        <v>2007</v>
      </c>
      <c r="B468" s="39">
        <v>42282</v>
      </c>
      <c r="C468" s="40" t="s">
        <v>34</v>
      </c>
      <c r="D468" s="41">
        <v>17</v>
      </c>
      <c r="E468" s="41">
        <v>0</v>
      </c>
      <c r="F468" s="41" t="s">
        <v>6</v>
      </c>
      <c r="G468" s="41">
        <v>1</v>
      </c>
      <c r="H468" s="41"/>
      <c r="I468" s="41"/>
      <c r="J468" s="41"/>
      <c r="K468" s="42" t="s">
        <v>17</v>
      </c>
      <c r="L468" s="43" t="s">
        <v>133</v>
      </c>
      <c r="M468" s="44"/>
      <c r="N468" s="40" t="s">
        <v>151</v>
      </c>
      <c r="O468" s="40"/>
    </row>
    <row r="469" spans="1:15" ht="14.25" customHeight="1" x14ac:dyDescent="0.2">
      <c r="A469" s="38">
        <v>2007</v>
      </c>
      <c r="B469" s="39">
        <v>42289</v>
      </c>
      <c r="C469" s="40" t="s">
        <v>36</v>
      </c>
      <c r="D469" s="41">
        <v>13</v>
      </c>
      <c r="E469" s="41">
        <v>6</v>
      </c>
      <c r="F469" s="41" t="s">
        <v>6</v>
      </c>
      <c r="G469" s="41">
        <v>1</v>
      </c>
      <c r="H469" s="41"/>
      <c r="I469" s="41"/>
      <c r="J469" s="41"/>
      <c r="K469" s="42" t="s">
        <v>16</v>
      </c>
      <c r="L469" s="43" t="s">
        <v>51</v>
      </c>
      <c r="M469" s="44"/>
      <c r="N469" s="40" t="s">
        <v>151</v>
      </c>
      <c r="O469" s="40"/>
    </row>
    <row r="470" spans="1:15" ht="14.25" customHeight="1" x14ac:dyDescent="0.2">
      <c r="A470" s="38">
        <v>2007</v>
      </c>
      <c r="B470" s="39">
        <v>42296</v>
      </c>
      <c r="C470" s="40" t="s">
        <v>45</v>
      </c>
      <c r="D470" s="41">
        <v>14</v>
      </c>
      <c r="E470" s="41">
        <v>12</v>
      </c>
      <c r="F470" s="41" t="s">
        <v>6</v>
      </c>
      <c r="G470" s="41">
        <v>1</v>
      </c>
      <c r="H470" s="41"/>
      <c r="I470" s="41"/>
      <c r="J470" s="41"/>
      <c r="K470" s="42" t="s">
        <v>17</v>
      </c>
      <c r="L470" s="43" t="s">
        <v>133</v>
      </c>
      <c r="M470" s="44"/>
      <c r="N470" s="40" t="s">
        <v>151</v>
      </c>
      <c r="O470" s="40"/>
    </row>
    <row r="471" spans="1:15" ht="14.25" customHeight="1" x14ac:dyDescent="0.2">
      <c r="A471" s="38">
        <v>2007</v>
      </c>
      <c r="B471" s="39">
        <v>42303</v>
      </c>
      <c r="C471" s="40" t="s">
        <v>37</v>
      </c>
      <c r="D471" s="41">
        <v>35</v>
      </c>
      <c r="E471" s="41">
        <v>0</v>
      </c>
      <c r="F471" s="41" t="s">
        <v>6</v>
      </c>
      <c r="G471" s="41">
        <v>1</v>
      </c>
      <c r="H471" s="41"/>
      <c r="I471" s="41"/>
      <c r="J471" s="41"/>
      <c r="K471" s="42" t="s">
        <v>16</v>
      </c>
      <c r="L471" s="43" t="s">
        <v>37</v>
      </c>
      <c r="M471" s="44"/>
      <c r="N471" s="40" t="s">
        <v>151</v>
      </c>
      <c r="O471" s="40"/>
    </row>
    <row r="472" spans="1:15" ht="14.25" customHeight="1" x14ac:dyDescent="0.2">
      <c r="A472" s="38">
        <v>2007</v>
      </c>
      <c r="B472" s="39">
        <v>42310</v>
      </c>
      <c r="C472" s="40" t="s">
        <v>32</v>
      </c>
      <c r="D472" s="41">
        <v>28</v>
      </c>
      <c r="E472" s="41">
        <v>34</v>
      </c>
      <c r="F472" s="41" t="s">
        <v>7</v>
      </c>
      <c r="G472" s="41"/>
      <c r="H472" s="41">
        <v>1</v>
      </c>
      <c r="I472" s="41"/>
      <c r="J472" s="41"/>
      <c r="K472" s="42" t="s">
        <v>17</v>
      </c>
      <c r="L472" s="43" t="s">
        <v>133</v>
      </c>
      <c r="M472" s="44"/>
      <c r="N472" s="40" t="s">
        <v>151</v>
      </c>
      <c r="O472" s="40"/>
    </row>
    <row r="473" spans="1:15" ht="14.25" customHeight="1" x14ac:dyDescent="0.2">
      <c r="A473" s="38">
        <v>2007</v>
      </c>
      <c r="B473" s="39">
        <v>42317</v>
      </c>
      <c r="C473" s="40" t="s">
        <v>35</v>
      </c>
      <c r="D473" s="41">
        <v>45</v>
      </c>
      <c r="E473" s="41">
        <v>13</v>
      </c>
      <c r="F473" s="41" t="s">
        <v>6</v>
      </c>
      <c r="G473" s="41">
        <v>1</v>
      </c>
      <c r="H473" s="41"/>
      <c r="I473" s="41"/>
      <c r="J473" s="41"/>
      <c r="K473" s="42" t="s">
        <v>17</v>
      </c>
      <c r="L473" s="43" t="s">
        <v>133</v>
      </c>
      <c r="M473" s="44"/>
      <c r="N473" s="40" t="s">
        <v>151</v>
      </c>
      <c r="O473" s="40"/>
    </row>
    <row r="474" spans="1:15" ht="14.25" customHeight="1" x14ac:dyDescent="0.2">
      <c r="A474" s="38">
        <v>2007</v>
      </c>
      <c r="B474" s="39">
        <v>42324</v>
      </c>
      <c r="C474" s="40" t="s">
        <v>52</v>
      </c>
      <c r="D474" s="41">
        <v>14</v>
      </c>
      <c r="E474" s="41">
        <v>47</v>
      </c>
      <c r="F474" s="41" t="s">
        <v>7</v>
      </c>
      <c r="G474" s="41"/>
      <c r="H474" s="41">
        <v>1</v>
      </c>
      <c r="I474" s="41"/>
      <c r="J474" s="41"/>
      <c r="K474" s="42" t="s">
        <v>17</v>
      </c>
      <c r="L474" s="43" t="s">
        <v>133</v>
      </c>
      <c r="M474" s="44"/>
      <c r="N474" s="40" t="s">
        <v>151</v>
      </c>
      <c r="O474" s="40" t="s">
        <v>141</v>
      </c>
    </row>
    <row r="475" spans="1:15" ht="14.25" customHeight="1" x14ac:dyDescent="0.2">
      <c r="A475" s="10">
        <v>2008</v>
      </c>
      <c r="B475" s="11">
        <v>42252</v>
      </c>
      <c r="C475" s="12" t="s">
        <v>30</v>
      </c>
      <c r="D475" s="10">
        <v>7</v>
      </c>
      <c r="E475" s="10">
        <v>35</v>
      </c>
      <c r="F475" s="10" t="s">
        <v>7</v>
      </c>
      <c r="H475" s="10">
        <v>1</v>
      </c>
      <c r="K475" s="13" t="s">
        <v>16</v>
      </c>
      <c r="L475" s="14" t="s">
        <v>30</v>
      </c>
      <c r="N475" s="12" t="s">
        <v>151</v>
      </c>
    </row>
    <row r="476" spans="1:15" ht="14.25" customHeight="1" x14ac:dyDescent="0.2">
      <c r="A476" s="10">
        <v>2008</v>
      </c>
      <c r="B476" s="11">
        <v>42259</v>
      </c>
      <c r="C476" s="12" t="s">
        <v>55</v>
      </c>
      <c r="D476" s="10">
        <v>49</v>
      </c>
      <c r="E476" s="10">
        <v>27</v>
      </c>
      <c r="F476" s="10" t="s">
        <v>6</v>
      </c>
      <c r="G476" s="10">
        <v>1</v>
      </c>
      <c r="K476" s="13" t="s">
        <v>17</v>
      </c>
      <c r="L476" s="14" t="s">
        <v>133</v>
      </c>
      <c r="N476" s="12" t="s">
        <v>151</v>
      </c>
    </row>
    <row r="477" spans="1:15" ht="14.25" customHeight="1" x14ac:dyDescent="0.2">
      <c r="A477" s="10">
        <v>2008</v>
      </c>
      <c r="B477" s="11">
        <v>42266</v>
      </c>
      <c r="C477" s="12" t="s">
        <v>33</v>
      </c>
      <c r="D477" s="10">
        <v>35</v>
      </c>
      <c r="E477" s="10">
        <v>0</v>
      </c>
      <c r="F477" s="10" t="s">
        <v>6</v>
      </c>
      <c r="G477" s="10">
        <v>1</v>
      </c>
      <c r="K477" s="13" t="s">
        <v>17</v>
      </c>
      <c r="L477" s="14" t="s">
        <v>133</v>
      </c>
      <c r="N477" s="12" t="s">
        <v>151</v>
      </c>
    </row>
    <row r="478" spans="1:15" ht="14.25" customHeight="1" x14ac:dyDescent="0.2">
      <c r="A478" s="10">
        <v>2008</v>
      </c>
      <c r="B478" s="11">
        <v>42273</v>
      </c>
      <c r="C478" s="12" t="s">
        <v>70</v>
      </c>
      <c r="D478" s="10">
        <v>18</v>
      </c>
      <c r="E478" s="10">
        <v>20</v>
      </c>
      <c r="F478" s="10" t="s">
        <v>7</v>
      </c>
      <c r="H478" s="10">
        <v>1</v>
      </c>
      <c r="K478" s="13" t="s">
        <v>17</v>
      </c>
      <c r="L478" s="14" t="s">
        <v>133</v>
      </c>
      <c r="N478" s="12" t="s">
        <v>151</v>
      </c>
    </row>
    <row r="479" spans="1:15" ht="14.25" customHeight="1" x14ac:dyDescent="0.2">
      <c r="A479" s="10">
        <v>2008</v>
      </c>
      <c r="B479" s="11">
        <v>42280</v>
      </c>
      <c r="C479" s="12" t="s">
        <v>34</v>
      </c>
      <c r="D479" s="10">
        <v>44</v>
      </c>
      <c r="E479" s="10">
        <v>21</v>
      </c>
      <c r="F479" s="10" t="s">
        <v>6</v>
      </c>
      <c r="G479" s="10">
        <v>1</v>
      </c>
      <c r="K479" s="13" t="s">
        <v>16</v>
      </c>
      <c r="L479" s="14" t="s">
        <v>42</v>
      </c>
      <c r="M479" s="15" t="s">
        <v>43</v>
      </c>
      <c r="N479" s="12" t="s">
        <v>151</v>
      </c>
    </row>
    <row r="480" spans="1:15" ht="14.25" customHeight="1" x14ac:dyDescent="0.2">
      <c r="A480" s="10">
        <v>2008</v>
      </c>
      <c r="B480" s="11">
        <v>42287</v>
      </c>
      <c r="C480" s="12" t="s">
        <v>36</v>
      </c>
      <c r="D480" s="10">
        <v>28</v>
      </c>
      <c r="E480" s="10">
        <v>0</v>
      </c>
      <c r="F480" s="10" t="s">
        <v>6</v>
      </c>
      <c r="G480" s="10">
        <v>1</v>
      </c>
      <c r="K480" s="13" t="s">
        <v>17</v>
      </c>
      <c r="L480" s="14" t="s">
        <v>133</v>
      </c>
      <c r="N480" s="12" t="s">
        <v>151</v>
      </c>
    </row>
    <row r="481" spans="1:15" ht="14.25" customHeight="1" x14ac:dyDescent="0.2">
      <c r="A481" s="10">
        <v>2008</v>
      </c>
      <c r="B481" s="11">
        <v>42294</v>
      </c>
      <c r="C481" s="12" t="s">
        <v>45</v>
      </c>
      <c r="D481" s="10">
        <v>20</v>
      </c>
      <c r="E481" s="10">
        <v>10</v>
      </c>
      <c r="F481" s="10" t="s">
        <v>6</v>
      </c>
      <c r="G481" s="10">
        <v>1</v>
      </c>
      <c r="K481" s="13" t="s">
        <v>16</v>
      </c>
      <c r="L481" s="14" t="s">
        <v>46</v>
      </c>
      <c r="N481" s="12" t="s">
        <v>151</v>
      </c>
    </row>
    <row r="482" spans="1:15" ht="14.25" customHeight="1" x14ac:dyDescent="0.2">
      <c r="A482" s="10">
        <v>2008</v>
      </c>
      <c r="B482" s="11">
        <v>42301</v>
      </c>
      <c r="C482" s="12" t="s">
        <v>37</v>
      </c>
      <c r="D482" s="10">
        <v>21</v>
      </c>
      <c r="E482" s="10">
        <v>7</v>
      </c>
      <c r="F482" s="10" t="s">
        <v>6</v>
      </c>
      <c r="G482" s="10">
        <v>1</v>
      </c>
      <c r="K482" s="13" t="s">
        <v>17</v>
      </c>
      <c r="L482" s="14" t="s">
        <v>133</v>
      </c>
      <c r="N482" s="12" t="s">
        <v>151</v>
      </c>
    </row>
    <row r="483" spans="1:15" ht="14.25" customHeight="1" x14ac:dyDescent="0.2">
      <c r="A483" s="10">
        <v>2008</v>
      </c>
      <c r="B483" s="11">
        <v>42308</v>
      </c>
      <c r="C483" s="12" t="s">
        <v>32</v>
      </c>
      <c r="D483" s="10">
        <v>14</v>
      </c>
      <c r="E483" s="10">
        <v>21</v>
      </c>
      <c r="F483" s="10" t="s">
        <v>7</v>
      </c>
      <c r="H483" s="10">
        <v>1</v>
      </c>
      <c r="K483" s="13" t="s">
        <v>16</v>
      </c>
      <c r="L483" s="14" t="s">
        <v>39</v>
      </c>
      <c r="N483" s="12" t="s">
        <v>151</v>
      </c>
    </row>
    <row r="484" spans="1:15" ht="14.25" customHeight="1" x14ac:dyDescent="0.2">
      <c r="A484" s="10">
        <v>2008</v>
      </c>
      <c r="B484" s="11">
        <v>42315</v>
      </c>
      <c r="C484" s="12" t="s">
        <v>35</v>
      </c>
      <c r="D484" s="10">
        <v>41</v>
      </c>
      <c r="E484" s="10">
        <v>14</v>
      </c>
      <c r="F484" s="10" t="s">
        <v>6</v>
      </c>
      <c r="G484" s="10">
        <v>1</v>
      </c>
      <c r="K484" s="13" t="s">
        <v>16</v>
      </c>
      <c r="L484" s="14" t="s">
        <v>44</v>
      </c>
      <c r="N484" s="12" t="s">
        <v>151</v>
      </c>
    </row>
    <row r="485" spans="1:15" ht="14.25" customHeight="1" x14ac:dyDescent="0.2">
      <c r="A485" s="10">
        <v>2008</v>
      </c>
      <c r="B485" s="11">
        <v>42322</v>
      </c>
      <c r="C485" s="12" t="s">
        <v>52</v>
      </c>
      <c r="D485" s="10">
        <v>6</v>
      </c>
      <c r="E485" s="10">
        <v>64</v>
      </c>
      <c r="F485" s="10" t="s">
        <v>7</v>
      </c>
      <c r="H485" s="10">
        <v>1</v>
      </c>
      <c r="K485" s="13" t="s">
        <v>16</v>
      </c>
      <c r="L485" s="14" t="s">
        <v>62</v>
      </c>
      <c r="N485" s="12" t="s">
        <v>151</v>
      </c>
      <c r="O485" s="12" t="s">
        <v>61</v>
      </c>
    </row>
    <row r="486" spans="1:15" ht="14.25" customHeight="1" x14ac:dyDescent="0.2">
      <c r="A486" s="38">
        <v>2009</v>
      </c>
      <c r="B486" s="39">
        <v>42251</v>
      </c>
      <c r="C486" s="40" t="s">
        <v>30</v>
      </c>
      <c r="D486" s="41">
        <v>10</v>
      </c>
      <c r="E486" s="41">
        <v>27</v>
      </c>
      <c r="F486" s="41" t="s">
        <v>7</v>
      </c>
      <c r="G486" s="41"/>
      <c r="H486" s="41">
        <v>1</v>
      </c>
      <c r="I486" s="41"/>
      <c r="J486" s="41"/>
      <c r="K486" s="42" t="s">
        <v>17</v>
      </c>
      <c r="L486" s="43" t="s">
        <v>133</v>
      </c>
      <c r="M486" s="44"/>
      <c r="N486" s="40" t="s">
        <v>151</v>
      </c>
      <c r="O486" s="40"/>
    </row>
    <row r="487" spans="1:15" ht="14.25" customHeight="1" x14ac:dyDescent="0.2">
      <c r="A487" s="38">
        <v>2009</v>
      </c>
      <c r="B487" s="39">
        <v>42258</v>
      </c>
      <c r="C487" s="40" t="s">
        <v>55</v>
      </c>
      <c r="D487" s="41">
        <v>37</v>
      </c>
      <c r="E487" s="41">
        <v>21</v>
      </c>
      <c r="F487" s="41" t="s">
        <v>6</v>
      </c>
      <c r="G487" s="41">
        <v>1</v>
      </c>
      <c r="H487" s="41"/>
      <c r="I487" s="41"/>
      <c r="J487" s="41"/>
      <c r="K487" s="42" t="s">
        <v>16</v>
      </c>
      <c r="L487" s="43" t="s">
        <v>56</v>
      </c>
      <c r="M487" s="44"/>
      <c r="N487" s="40" t="s">
        <v>151</v>
      </c>
      <c r="O487" s="40"/>
    </row>
    <row r="488" spans="1:15" ht="14.25" customHeight="1" x14ac:dyDescent="0.2">
      <c r="A488" s="38">
        <v>2009</v>
      </c>
      <c r="B488" s="39">
        <v>42265</v>
      </c>
      <c r="C488" s="40" t="s">
        <v>33</v>
      </c>
      <c r="D488" s="41">
        <v>47</v>
      </c>
      <c r="E488" s="41">
        <v>8</v>
      </c>
      <c r="F488" s="41" t="s">
        <v>6</v>
      </c>
      <c r="G488" s="41">
        <v>1</v>
      </c>
      <c r="H488" s="41"/>
      <c r="I488" s="41"/>
      <c r="J488" s="41"/>
      <c r="K488" s="42" t="s">
        <v>17</v>
      </c>
      <c r="L488" s="43" t="s">
        <v>133</v>
      </c>
      <c r="M488" s="44"/>
      <c r="N488" s="40" t="s">
        <v>151</v>
      </c>
      <c r="O488" s="40"/>
    </row>
    <row r="489" spans="1:15" ht="14.25" customHeight="1" x14ac:dyDescent="0.2">
      <c r="A489" s="38">
        <v>2009</v>
      </c>
      <c r="B489" s="39">
        <v>42272</v>
      </c>
      <c r="C489" s="40" t="s">
        <v>36</v>
      </c>
      <c r="D489" s="41">
        <v>20</v>
      </c>
      <c r="E489" s="41">
        <v>7</v>
      </c>
      <c r="F489" s="41" t="s">
        <v>6</v>
      </c>
      <c r="G489" s="41">
        <v>1</v>
      </c>
      <c r="H489" s="41"/>
      <c r="I489" s="41"/>
      <c r="J489" s="41"/>
      <c r="K489" s="42" t="s">
        <v>16</v>
      </c>
      <c r="L489" s="43" t="s">
        <v>51</v>
      </c>
      <c r="M489" s="44"/>
      <c r="N489" s="40" t="s">
        <v>151</v>
      </c>
      <c r="O489" s="40"/>
    </row>
    <row r="490" spans="1:15" ht="14.25" customHeight="1" x14ac:dyDescent="0.2">
      <c r="A490" s="38">
        <v>2009</v>
      </c>
      <c r="B490" s="39">
        <v>42279</v>
      </c>
      <c r="C490" s="40" t="s">
        <v>72</v>
      </c>
      <c r="D490" s="41">
        <v>27</v>
      </c>
      <c r="E490" s="41">
        <v>13</v>
      </c>
      <c r="F490" s="41" t="s">
        <v>6</v>
      </c>
      <c r="G490" s="41">
        <v>1</v>
      </c>
      <c r="H490" s="41"/>
      <c r="I490" s="41"/>
      <c r="J490" s="41"/>
      <c r="K490" s="42" t="s">
        <v>17</v>
      </c>
      <c r="L490" s="43" t="s">
        <v>133</v>
      </c>
      <c r="M490" s="44"/>
      <c r="N490" s="40" t="s">
        <v>151</v>
      </c>
      <c r="O490" s="40"/>
    </row>
    <row r="491" spans="1:15" ht="14.25" customHeight="1" x14ac:dyDescent="0.2">
      <c r="A491" s="38">
        <v>2009</v>
      </c>
      <c r="B491" s="39">
        <v>42293</v>
      </c>
      <c r="C491" s="40" t="s">
        <v>35</v>
      </c>
      <c r="D491" s="41">
        <v>61</v>
      </c>
      <c r="E491" s="41">
        <v>42</v>
      </c>
      <c r="F491" s="41" t="s">
        <v>6</v>
      </c>
      <c r="G491" s="41">
        <v>1</v>
      </c>
      <c r="H491" s="41"/>
      <c r="I491" s="41"/>
      <c r="J491" s="41"/>
      <c r="K491" s="42" t="s">
        <v>17</v>
      </c>
      <c r="L491" s="43" t="s">
        <v>133</v>
      </c>
      <c r="M491" s="44"/>
      <c r="N491" s="40" t="s">
        <v>151</v>
      </c>
      <c r="O491" s="40"/>
    </row>
    <row r="492" spans="1:15" ht="14.25" customHeight="1" x14ac:dyDescent="0.2">
      <c r="A492" s="38">
        <v>2009</v>
      </c>
      <c r="B492" s="39">
        <v>42300</v>
      </c>
      <c r="C492" s="40" t="s">
        <v>53</v>
      </c>
      <c r="D492" s="41">
        <v>42</v>
      </c>
      <c r="E492" s="41">
        <v>21</v>
      </c>
      <c r="F492" s="41" t="s">
        <v>6</v>
      </c>
      <c r="G492" s="41">
        <v>1</v>
      </c>
      <c r="H492" s="41"/>
      <c r="I492" s="41"/>
      <c r="J492" s="41"/>
      <c r="K492" s="42" t="s">
        <v>16</v>
      </c>
      <c r="L492" s="43" t="s">
        <v>73</v>
      </c>
      <c r="M492" s="44"/>
      <c r="N492" s="40" t="s">
        <v>151</v>
      </c>
      <c r="O492" s="40"/>
    </row>
    <row r="493" spans="1:15" ht="14.25" customHeight="1" x14ac:dyDescent="0.2">
      <c r="A493" s="38">
        <v>2009</v>
      </c>
      <c r="B493" s="39">
        <v>42307</v>
      </c>
      <c r="C493" s="40" t="s">
        <v>45</v>
      </c>
      <c r="D493" s="41">
        <v>42</v>
      </c>
      <c r="E493" s="41">
        <v>14</v>
      </c>
      <c r="F493" s="41" t="s">
        <v>6</v>
      </c>
      <c r="G493" s="41">
        <v>1</v>
      </c>
      <c r="H493" s="41"/>
      <c r="I493" s="41"/>
      <c r="J493" s="41"/>
      <c r="K493" s="42" t="s">
        <v>17</v>
      </c>
      <c r="L493" s="43" t="s">
        <v>133</v>
      </c>
      <c r="M493" s="44"/>
      <c r="N493" s="40" t="s">
        <v>151</v>
      </c>
      <c r="O493" s="40"/>
    </row>
    <row r="494" spans="1:15" ht="14.25" customHeight="1" x14ac:dyDescent="0.2">
      <c r="A494" s="38">
        <v>2009</v>
      </c>
      <c r="B494" s="39">
        <v>42314</v>
      </c>
      <c r="C494" s="40" t="s">
        <v>37</v>
      </c>
      <c r="D494" s="41">
        <v>35</v>
      </c>
      <c r="E494" s="41">
        <v>28</v>
      </c>
      <c r="F494" s="41" t="s">
        <v>6</v>
      </c>
      <c r="G494" s="41">
        <v>1</v>
      </c>
      <c r="H494" s="41"/>
      <c r="I494" s="41"/>
      <c r="J494" s="41"/>
      <c r="K494" s="42" t="s">
        <v>16</v>
      </c>
      <c r="L494" s="43" t="s">
        <v>37</v>
      </c>
      <c r="M494" s="44"/>
      <c r="N494" s="40" t="s">
        <v>151</v>
      </c>
      <c r="O494" s="40"/>
    </row>
    <row r="495" spans="1:15" ht="14.25" customHeight="1" x14ac:dyDescent="0.2">
      <c r="A495" s="38">
        <v>2009</v>
      </c>
      <c r="B495" s="39">
        <v>42321</v>
      </c>
      <c r="C495" s="40" t="s">
        <v>32</v>
      </c>
      <c r="D495" s="41">
        <v>34</v>
      </c>
      <c r="E495" s="41">
        <v>13</v>
      </c>
      <c r="F495" s="41" t="s">
        <v>6</v>
      </c>
      <c r="G495" s="41">
        <v>1</v>
      </c>
      <c r="H495" s="41"/>
      <c r="I495" s="41"/>
      <c r="J495" s="41"/>
      <c r="K495" s="42" t="s">
        <v>17</v>
      </c>
      <c r="L495" s="43" t="s">
        <v>133</v>
      </c>
      <c r="M495" s="44"/>
      <c r="N495" s="40" t="s">
        <v>151</v>
      </c>
      <c r="O495" s="40"/>
    </row>
    <row r="496" spans="1:15" ht="14.25" customHeight="1" x14ac:dyDescent="0.2">
      <c r="A496" s="38">
        <v>2009</v>
      </c>
      <c r="B496" s="39">
        <v>42328</v>
      </c>
      <c r="C496" s="40" t="s">
        <v>32</v>
      </c>
      <c r="D496" s="41">
        <v>20</v>
      </c>
      <c r="E496" s="41">
        <v>7</v>
      </c>
      <c r="F496" s="41" t="s">
        <v>6</v>
      </c>
      <c r="G496" s="41">
        <v>1</v>
      </c>
      <c r="H496" s="41"/>
      <c r="I496" s="41"/>
      <c r="J496" s="41"/>
      <c r="K496" s="42" t="s">
        <v>17</v>
      </c>
      <c r="L496" s="43" t="s">
        <v>133</v>
      </c>
      <c r="M496" s="44"/>
      <c r="N496" s="40" t="s">
        <v>151</v>
      </c>
      <c r="O496" s="40" t="s">
        <v>141</v>
      </c>
    </row>
    <row r="497" spans="1:15" ht="14.25" customHeight="1" x14ac:dyDescent="0.2">
      <c r="A497" s="38">
        <v>2009</v>
      </c>
      <c r="B497" s="39">
        <v>42335</v>
      </c>
      <c r="C497" s="40" t="s">
        <v>74</v>
      </c>
      <c r="D497" s="41">
        <v>17</v>
      </c>
      <c r="E497" s="41">
        <v>20</v>
      </c>
      <c r="F497" s="41" t="s">
        <v>7</v>
      </c>
      <c r="G497" s="41"/>
      <c r="H497" s="41">
        <v>1</v>
      </c>
      <c r="I497" s="41"/>
      <c r="J497" s="41"/>
      <c r="K497" s="42" t="s">
        <v>17</v>
      </c>
      <c r="L497" s="43" t="s">
        <v>133</v>
      </c>
      <c r="M497" s="44"/>
      <c r="N497" s="40" t="s">
        <v>151</v>
      </c>
      <c r="O497" s="40" t="s">
        <v>141</v>
      </c>
    </row>
    <row r="498" spans="1:15" ht="14.25" customHeight="1" x14ac:dyDescent="0.2">
      <c r="A498" s="10">
        <v>2010</v>
      </c>
      <c r="B498" s="11">
        <v>42250</v>
      </c>
      <c r="C498" s="12" t="s">
        <v>30</v>
      </c>
      <c r="D498" s="10">
        <v>31</v>
      </c>
      <c r="E498" s="10">
        <v>32</v>
      </c>
      <c r="F498" s="10" t="s">
        <v>7</v>
      </c>
      <c r="H498" s="10">
        <v>1</v>
      </c>
      <c r="K498" s="13" t="s">
        <v>16</v>
      </c>
      <c r="L498" s="14" t="s">
        <v>30</v>
      </c>
      <c r="N498" s="12" t="s">
        <v>151</v>
      </c>
    </row>
    <row r="499" spans="1:15" ht="14.25" customHeight="1" x14ac:dyDescent="0.2">
      <c r="A499" s="10">
        <v>2010</v>
      </c>
      <c r="B499" s="11">
        <v>42257</v>
      </c>
      <c r="C499" s="12" t="s">
        <v>55</v>
      </c>
      <c r="D499" s="10">
        <v>55</v>
      </c>
      <c r="E499" s="10">
        <v>35</v>
      </c>
      <c r="F499" s="10" t="s">
        <v>6</v>
      </c>
      <c r="G499" s="10">
        <v>1</v>
      </c>
      <c r="K499" s="13" t="s">
        <v>17</v>
      </c>
      <c r="L499" s="14" t="s">
        <v>133</v>
      </c>
      <c r="N499" s="12" t="s">
        <v>151</v>
      </c>
    </row>
    <row r="500" spans="1:15" ht="14.25" customHeight="1" x14ac:dyDescent="0.2">
      <c r="A500" s="10">
        <v>2010</v>
      </c>
      <c r="B500" s="11">
        <v>42264</v>
      </c>
      <c r="C500" s="12" t="s">
        <v>33</v>
      </c>
      <c r="D500" s="10">
        <v>49</v>
      </c>
      <c r="E500" s="10">
        <v>0</v>
      </c>
      <c r="F500" s="10" t="s">
        <v>6</v>
      </c>
      <c r="G500" s="10">
        <v>1</v>
      </c>
      <c r="K500" s="13" t="s">
        <v>17</v>
      </c>
      <c r="L500" s="14" t="s">
        <v>133</v>
      </c>
      <c r="N500" s="12" t="s">
        <v>151</v>
      </c>
    </row>
    <row r="501" spans="1:15" ht="14.25" customHeight="1" x14ac:dyDescent="0.2">
      <c r="A501" s="10">
        <v>2010</v>
      </c>
      <c r="B501" s="11">
        <v>42271</v>
      </c>
      <c r="C501" s="12" t="s">
        <v>36</v>
      </c>
      <c r="D501" s="10">
        <v>13</v>
      </c>
      <c r="E501" s="10">
        <v>7</v>
      </c>
      <c r="F501" s="10" t="s">
        <v>6</v>
      </c>
      <c r="G501" s="10">
        <v>1</v>
      </c>
      <c r="K501" s="13" t="s">
        <v>17</v>
      </c>
      <c r="L501" s="14" t="s">
        <v>133</v>
      </c>
      <c r="N501" s="12" t="s">
        <v>151</v>
      </c>
    </row>
    <row r="502" spans="1:15" ht="14.25" customHeight="1" x14ac:dyDescent="0.2">
      <c r="A502" s="10">
        <v>2010</v>
      </c>
      <c r="B502" s="11">
        <v>42278</v>
      </c>
      <c r="C502" s="12" t="s">
        <v>75</v>
      </c>
      <c r="D502" s="10">
        <v>55</v>
      </c>
      <c r="E502" s="10">
        <v>7</v>
      </c>
      <c r="F502" s="10" t="s">
        <v>6</v>
      </c>
      <c r="G502" s="10">
        <v>1</v>
      </c>
      <c r="K502" s="13" t="s">
        <v>17</v>
      </c>
      <c r="L502" s="14" t="s">
        <v>133</v>
      </c>
      <c r="N502" s="12" t="s">
        <v>151</v>
      </c>
    </row>
    <row r="503" spans="1:15" ht="14.25" customHeight="1" x14ac:dyDescent="0.2">
      <c r="A503" s="10">
        <v>2010</v>
      </c>
      <c r="B503" s="11">
        <v>42292</v>
      </c>
      <c r="C503" s="12" t="s">
        <v>35</v>
      </c>
      <c r="D503" s="10">
        <v>49</v>
      </c>
      <c r="E503" s="10">
        <v>0</v>
      </c>
      <c r="F503" s="10" t="s">
        <v>6</v>
      </c>
      <c r="G503" s="10">
        <v>1</v>
      </c>
      <c r="K503" s="13" t="s">
        <v>16</v>
      </c>
      <c r="L503" s="14" t="s">
        <v>44</v>
      </c>
      <c r="N503" s="12" t="s">
        <v>151</v>
      </c>
    </row>
    <row r="504" spans="1:15" ht="14.25" customHeight="1" x14ac:dyDescent="0.2">
      <c r="A504" s="10">
        <v>2010</v>
      </c>
      <c r="B504" s="11">
        <v>42299</v>
      </c>
      <c r="C504" s="12" t="s">
        <v>53</v>
      </c>
      <c r="D504" s="10">
        <v>42</v>
      </c>
      <c r="E504" s="10">
        <v>12</v>
      </c>
      <c r="F504" s="10" t="s">
        <v>6</v>
      </c>
      <c r="G504" s="10">
        <v>1</v>
      </c>
      <c r="K504" s="13" t="s">
        <v>17</v>
      </c>
      <c r="L504" s="14" t="s">
        <v>133</v>
      </c>
      <c r="N504" s="12" t="s">
        <v>151</v>
      </c>
    </row>
    <row r="505" spans="1:15" ht="14.25" customHeight="1" x14ac:dyDescent="0.2">
      <c r="A505" s="10">
        <v>2010</v>
      </c>
      <c r="B505" s="11">
        <v>42306</v>
      </c>
      <c r="C505" s="12" t="s">
        <v>45</v>
      </c>
      <c r="D505" s="10">
        <v>42</v>
      </c>
      <c r="E505" s="10">
        <v>3</v>
      </c>
      <c r="F505" s="10" t="s">
        <v>6</v>
      </c>
      <c r="G505" s="10">
        <v>1</v>
      </c>
      <c r="K505" s="13" t="s">
        <v>16</v>
      </c>
      <c r="L505" s="14" t="s">
        <v>46</v>
      </c>
      <c r="N505" s="12" t="s">
        <v>151</v>
      </c>
    </row>
    <row r="506" spans="1:15" ht="14.25" customHeight="1" x14ac:dyDescent="0.2">
      <c r="A506" s="10">
        <v>2010</v>
      </c>
      <c r="B506" s="11">
        <v>42313</v>
      </c>
      <c r="C506" s="12" t="s">
        <v>37</v>
      </c>
      <c r="D506" s="10">
        <v>42</v>
      </c>
      <c r="E506" s="10">
        <v>14</v>
      </c>
      <c r="F506" s="10" t="s">
        <v>6</v>
      </c>
      <c r="G506" s="10">
        <v>1</v>
      </c>
      <c r="K506" s="13" t="s">
        <v>17</v>
      </c>
      <c r="L506" s="14" t="s">
        <v>133</v>
      </c>
      <c r="N506" s="12" t="s">
        <v>151</v>
      </c>
    </row>
    <row r="507" spans="1:15" ht="14.25" customHeight="1" x14ac:dyDescent="0.2">
      <c r="A507" s="10">
        <v>2010</v>
      </c>
      <c r="B507" s="11">
        <v>42320</v>
      </c>
      <c r="C507" s="12" t="s">
        <v>32</v>
      </c>
      <c r="D507" s="10">
        <v>28</v>
      </c>
      <c r="E507" s="10">
        <v>14</v>
      </c>
      <c r="F507" s="10" t="s">
        <v>6</v>
      </c>
      <c r="G507" s="10">
        <v>1</v>
      </c>
      <c r="K507" s="13" t="s">
        <v>16</v>
      </c>
      <c r="L507" s="14" t="s">
        <v>39</v>
      </c>
      <c r="N507" s="12" t="s">
        <v>151</v>
      </c>
    </row>
    <row r="508" spans="1:15" ht="14.25" customHeight="1" x14ac:dyDescent="0.2">
      <c r="A508" s="10">
        <v>2010</v>
      </c>
      <c r="B508" s="11">
        <v>42327</v>
      </c>
      <c r="C508" s="12" t="s">
        <v>57</v>
      </c>
      <c r="D508" s="10">
        <v>47</v>
      </c>
      <c r="E508" s="10">
        <v>21</v>
      </c>
      <c r="F508" s="10" t="s">
        <v>6</v>
      </c>
      <c r="G508" s="10">
        <v>1</v>
      </c>
      <c r="K508" s="13" t="s">
        <v>17</v>
      </c>
      <c r="L508" s="14" t="s">
        <v>133</v>
      </c>
      <c r="N508" s="12" t="s">
        <v>151</v>
      </c>
      <c r="O508" s="12" t="s">
        <v>141</v>
      </c>
    </row>
    <row r="509" spans="1:15" ht="14.25" customHeight="1" x14ac:dyDescent="0.2">
      <c r="A509" s="10">
        <v>2010</v>
      </c>
      <c r="B509" s="11">
        <v>42334</v>
      </c>
      <c r="C509" s="12" t="s">
        <v>74</v>
      </c>
      <c r="D509" s="10">
        <v>42</v>
      </c>
      <c r="E509" s="10">
        <v>14</v>
      </c>
      <c r="F509" s="10" t="s">
        <v>6</v>
      </c>
      <c r="G509" s="10">
        <v>1</v>
      </c>
      <c r="K509" s="13" t="s">
        <v>17</v>
      </c>
      <c r="L509" s="14" t="s">
        <v>133</v>
      </c>
      <c r="N509" s="12" t="s">
        <v>151</v>
      </c>
      <c r="O509" s="12" t="s">
        <v>141</v>
      </c>
    </row>
    <row r="510" spans="1:15" ht="14.25" customHeight="1" x14ac:dyDescent="0.2">
      <c r="A510" s="10">
        <v>2010</v>
      </c>
      <c r="B510" s="11">
        <v>42342</v>
      </c>
      <c r="C510" s="12" t="s">
        <v>76</v>
      </c>
      <c r="D510" s="10">
        <v>35</v>
      </c>
      <c r="E510" s="10">
        <v>8</v>
      </c>
      <c r="F510" s="10" t="s">
        <v>6</v>
      </c>
      <c r="G510" s="10">
        <v>1</v>
      </c>
      <c r="K510" s="13" t="s">
        <v>16</v>
      </c>
      <c r="L510" s="14" t="s">
        <v>76</v>
      </c>
      <c r="M510" s="15" t="s">
        <v>77</v>
      </c>
      <c r="N510" s="12" t="s">
        <v>151</v>
      </c>
      <c r="O510" s="12" t="s">
        <v>78</v>
      </c>
    </row>
    <row r="511" spans="1:15" ht="14.25" customHeight="1" x14ac:dyDescent="0.2">
      <c r="A511" s="10">
        <v>2010</v>
      </c>
      <c r="B511" s="11">
        <v>42349</v>
      </c>
      <c r="C511" s="12" t="s">
        <v>79</v>
      </c>
      <c r="D511" s="10">
        <v>63</v>
      </c>
      <c r="E511" s="10">
        <v>49</v>
      </c>
      <c r="F511" s="10" t="s">
        <v>6</v>
      </c>
      <c r="G511" s="10">
        <v>1</v>
      </c>
      <c r="K511" s="13" t="s">
        <v>20</v>
      </c>
      <c r="L511" s="14" t="s">
        <v>80</v>
      </c>
      <c r="M511" s="15" t="s">
        <v>81</v>
      </c>
      <c r="N511" s="12" t="s">
        <v>151</v>
      </c>
      <c r="O511" s="12" t="s">
        <v>82</v>
      </c>
    </row>
    <row r="512" spans="1:15" ht="14.25" customHeight="1" x14ac:dyDescent="0.2">
      <c r="A512" s="38">
        <v>2011</v>
      </c>
      <c r="B512" s="39">
        <v>42249</v>
      </c>
      <c r="C512" s="40" t="s">
        <v>34</v>
      </c>
      <c r="D512" s="41">
        <v>45</v>
      </c>
      <c r="E512" s="41">
        <v>0</v>
      </c>
      <c r="F512" s="41" t="s">
        <v>6</v>
      </c>
      <c r="G512" s="41">
        <v>1</v>
      </c>
      <c r="H512" s="41"/>
      <c r="I512" s="41"/>
      <c r="J512" s="41"/>
      <c r="K512" s="42" t="s">
        <v>17</v>
      </c>
      <c r="L512" s="43" t="s">
        <v>133</v>
      </c>
      <c r="M512" s="44"/>
      <c r="N512" s="40" t="s">
        <v>151</v>
      </c>
      <c r="O512" s="40"/>
    </row>
    <row r="513" spans="1:15" ht="14.25" customHeight="1" x14ac:dyDescent="0.2">
      <c r="A513" s="38">
        <v>2011</v>
      </c>
      <c r="B513" s="39">
        <v>42256</v>
      </c>
      <c r="C513" s="40" t="s">
        <v>55</v>
      </c>
      <c r="D513" s="41">
        <v>56</v>
      </c>
      <c r="E513" s="41">
        <v>13</v>
      </c>
      <c r="F513" s="41" t="s">
        <v>6</v>
      </c>
      <c r="G513" s="41">
        <v>1</v>
      </c>
      <c r="H513" s="41"/>
      <c r="I513" s="41"/>
      <c r="J513" s="41"/>
      <c r="K513" s="42" t="s">
        <v>16</v>
      </c>
      <c r="L513" s="43" t="s">
        <v>56</v>
      </c>
      <c r="M513" s="44"/>
      <c r="N513" s="40" t="s">
        <v>151</v>
      </c>
      <c r="O513" s="40"/>
    </row>
    <row r="514" spans="1:15" ht="14.25" customHeight="1" x14ac:dyDescent="0.2">
      <c r="A514" s="38">
        <v>2011</v>
      </c>
      <c r="B514" s="39">
        <v>42263</v>
      </c>
      <c r="C514" s="40" t="s">
        <v>33</v>
      </c>
      <c r="D514" s="41">
        <v>55</v>
      </c>
      <c r="E514" s="41">
        <v>12</v>
      </c>
      <c r="F514" s="41" t="s">
        <v>6</v>
      </c>
      <c r="G514" s="41">
        <v>1</v>
      </c>
      <c r="H514" s="41"/>
      <c r="I514" s="41"/>
      <c r="J514" s="41"/>
      <c r="K514" s="42" t="s">
        <v>16</v>
      </c>
      <c r="L514" s="43" t="s">
        <v>41</v>
      </c>
      <c r="M514" s="44"/>
      <c r="N514" s="40" t="s">
        <v>151</v>
      </c>
      <c r="O514" s="40"/>
    </row>
    <row r="515" spans="1:15" ht="14.25" customHeight="1" x14ac:dyDescent="0.2">
      <c r="A515" s="38">
        <v>2011</v>
      </c>
      <c r="B515" s="39">
        <v>42270</v>
      </c>
      <c r="C515" s="40" t="s">
        <v>35</v>
      </c>
      <c r="D515" s="41">
        <v>48</v>
      </c>
      <c r="E515" s="41">
        <v>0</v>
      </c>
      <c r="F515" s="41" t="s">
        <v>6</v>
      </c>
      <c r="G515" s="41">
        <v>1</v>
      </c>
      <c r="H515" s="41"/>
      <c r="I515" s="41"/>
      <c r="J515" s="41"/>
      <c r="K515" s="42" t="s">
        <v>17</v>
      </c>
      <c r="L515" s="43" t="s">
        <v>133</v>
      </c>
      <c r="M515" s="44"/>
      <c r="N515" s="40" t="s">
        <v>151</v>
      </c>
      <c r="O515" s="40"/>
    </row>
    <row r="516" spans="1:15" ht="14.25" customHeight="1" x14ac:dyDescent="0.2">
      <c r="A516" s="38">
        <v>2011</v>
      </c>
      <c r="B516" s="39">
        <v>42277</v>
      </c>
      <c r="C516" s="40" t="s">
        <v>36</v>
      </c>
      <c r="D516" s="41">
        <v>28</v>
      </c>
      <c r="E516" s="41">
        <v>13</v>
      </c>
      <c r="F516" s="41" t="s">
        <v>6</v>
      </c>
      <c r="G516" s="41">
        <v>1</v>
      </c>
      <c r="H516" s="41"/>
      <c r="I516" s="41"/>
      <c r="J516" s="41"/>
      <c r="K516" s="42" t="s">
        <v>16</v>
      </c>
      <c r="L516" s="43" t="s">
        <v>51</v>
      </c>
      <c r="M516" s="44"/>
      <c r="N516" s="40" t="s">
        <v>151</v>
      </c>
      <c r="O516" s="40"/>
    </row>
    <row r="517" spans="1:15" ht="14.25" customHeight="1" x14ac:dyDescent="0.2">
      <c r="A517" s="38">
        <v>2011</v>
      </c>
      <c r="B517" s="39">
        <v>42284</v>
      </c>
      <c r="C517" s="40" t="s">
        <v>45</v>
      </c>
      <c r="D517" s="41">
        <v>38</v>
      </c>
      <c r="E517" s="41">
        <v>16</v>
      </c>
      <c r="F517" s="41" t="s">
        <v>6</v>
      </c>
      <c r="G517" s="41">
        <v>1</v>
      </c>
      <c r="H517" s="41"/>
      <c r="I517" s="41"/>
      <c r="J517" s="41"/>
      <c r="K517" s="42" t="s">
        <v>17</v>
      </c>
      <c r="L517" s="43" t="s">
        <v>133</v>
      </c>
      <c r="M517" s="44"/>
      <c r="N517" s="40" t="s">
        <v>151</v>
      </c>
      <c r="O517" s="40"/>
    </row>
    <row r="518" spans="1:15" ht="14.25" customHeight="1" x14ac:dyDescent="0.2">
      <c r="A518" s="38">
        <v>2011</v>
      </c>
      <c r="B518" s="39">
        <v>42291</v>
      </c>
      <c r="C518" s="40" t="s">
        <v>30</v>
      </c>
      <c r="D518" s="41">
        <v>56</v>
      </c>
      <c r="E518" s="41">
        <v>21</v>
      </c>
      <c r="F518" s="41" t="s">
        <v>6</v>
      </c>
      <c r="G518" s="41">
        <v>1</v>
      </c>
      <c r="H518" s="41"/>
      <c r="I518" s="41"/>
      <c r="J518" s="41"/>
      <c r="K518" s="42" t="s">
        <v>17</v>
      </c>
      <c r="L518" s="43" t="s">
        <v>133</v>
      </c>
      <c r="M518" s="44"/>
      <c r="N518" s="40" t="s">
        <v>151</v>
      </c>
      <c r="O518" s="40"/>
    </row>
    <row r="519" spans="1:15" ht="14.25" customHeight="1" x14ac:dyDescent="0.2">
      <c r="A519" s="38">
        <v>2011</v>
      </c>
      <c r="B519" s="39">
        <v>42298</v>
      </c>
      <c r="C519" s="40" t="s">
        <v>37</v>
      </c>
      <c r="D519" s="41">
        <v>55</v>
      </c>
      <c r="E519" s="41">
        <v>7</v>
      </c>
      <c r="F519" s="41" t="s">
        <v>6</v>
      </c>
      <c r="G519" s="41">
        <v>1</v>
      </c>
      <c r="H519" s="41"/>
      <c r="I519" s="41"/>
      <c r="J519" s="41"/>
      <c r="K519" s="42" t="s">
        <v>16</v>
      </c>
      <c r="L519" s="43" t="s">
        <v>37</v>
      </c>
      <c r="M519" s="44"/>
      <c r="N519" s="40" t="s">
        <v>151</v>
      </c>
      <c r="O519" s="40"/>
    </row>
    <row r="520" spans="1:15" ht="14.25" customHeight="1" x14ac:dyDescent="0.2">
      <c r="A520" s="38">
        <v>2011</v>
      </c>
      <c r="B520" s="39">
        <v>42305</v>
      </c>
      <c r="C520" s="40" t="s">
        <v>32</v>
      </c>
      <c r="D520" s="41">
        <v>42</v>
      </c>
      <c r="E520" s="41">
        <v>7</v>
      </c>
      <c r="F520" s="41" t="s">
        <v>6</v>
      </c>
      <c r="G520" s="41">
        <v>1</v>
      </c>
      <c r="H520" s="41"/>
      <c r="I520" s="41"/>
      <c r="J520" s="41"/>
      <c r="K520" s="42" t="s">
        <v>17</v>
      </c>
      <c r="L520" s="43" t="s">
        <v>133</v>
      </c>
      <c r="M520" s="44"/>
      <c r="N520" s="40" t="s">
        <v>151</v>
      </c>
      <c r="O520" s="40"/>
    </row>
    <row r="521" spans="1:15" ht="14.25" customHeight="1" x14ac:dyDescent="0.2">
      <c r="A521" s="38">
        <v>2011</v>
      </c>
      <c r="B521" s="39">
        <v>42312</v>
      </c>
      <c r="C521" s="40" t="s">
        <v>75</v>
      </c>
      <c r="D521" s="41">
        <v>56</v>
      </c>
      <c r="E521" s="41">
        <v>24</v>
      </c>
      <c r="F521" s="41" t="s">
        <v>6</v>
      </c>
      <c r="G521" s="41">
        <v>1</v>
      </c>
      <c r="H521" s="41"/>
      <c r="I521" s="41"/>
      <c r="J521" s="41"/>
      <c r="K521" s="42" t="s">
        <v>16</v>
      </c>
      <c r="L521" s="43" t="s">
        <v>83</v>
      </c>
      <c r="M521" s="44"/>
      <c r="N521" s="40" t="s">
        <v>151</v>
      </c>
      <c r="O521" s="40"/>
    </row>
    <row r="522" spans="1:15" ht="14.25" customHeight="1" x14ac:dyDescent="0.2">
      <c r="A522" s="38">
        <v>2011</v>
      </c>
      <c r="B522" s="39">
        <v>42319</v>
      </c>
      <c r="C522" s="40" t="s">
        <v>84</v>
      </c>
      <c r="D522" s="41">
        <v>55</v>
      </c>
      <c r="E522" s="41">
        <v>0</v>
      </c>
      <c r="F522" s="41" t="s">
        <v>6</v>
      </c>
      <c r="G522" s="41">
        <v>1</v>
      </c>
      <c r="H522" s="41"/>
      <c r="I522" s="41"/>
      <c r="J522" s="41"/>
      <c r="K522" s="42" t="s">
        <v>17</v>
      </c>
      <c r="L522" s="43" t="s">
        <v>133</v>
      </c>
      <c r="M522" s="44"/>
      <c r="N522" s="40" t="s">
        <v>151</v>
      </c>
      <c r="O522" s="40" t="s">
        <v>141</v>
      </c>
    </row>
    <row r="523" spans="1:15" ht="14.25" customHeight="1" x14ac:dyDescent="0.2">
      <c r="A523" s="38">
        <v>2011</v>
      </c>
      <c r="B523" s="39">
        <v>42326</v>
      </c>
      <c r="C523" s="40" t="s">
        <v>30</v>
      </c>
      <c r="D523" s="41">
        <v>21</v>
      </c>
      <c r="E523" s="41">
        <v>14</v>
      </c>
      <c r="F523" s="41" t="s">
        <v>6</v>
      </c>
      <c r="G523" s="41">
        <v>1</v>
      </c>
      <c r="H523" s="41"/>
      <c r="I523" s="41"/>
      <c r="J523" s="41"/>
      <c r="K523" s="42" t="s">
        <v>17</v>
      </c>
      <c r="L523" s="43" t="s">
        <v>133</v>
      </c>
      <c r="M523" s="44"/>
      <c r="N523" s="40" t="s">
        <v>151</v>
      </c>
      <c r="O523" s="40" t="s">
        <v>141</v>
      </c>
    </row>
    <row r="524" spans="1:15" ht="14.25" customHeight="1" x14ac:dyDescent="0.2">
      <c r="A524" s="38">
        <v>2011</v>
      </c>
      <c r="B524" s="39">
        <v>42334</v>
      </c>
      <c r="C524" s="40" t="s">
        <v>85</v>
      </c>
      <c r="D524" s="41">
        <v>14</v>
      </c>
      <c r="E524" s="41">
        <v>28</v>
      </c>
      <c r="F524" s="41" t="s">
        <v>7</v>
      </c>
      <c r="G524" s="41"/>
      <c r="H524" s="41">
        <v>1</v>
      </c>
      <c r="I524" s="41"/>
      <c r="J524" s="41"/>
      <c r="K524" s="42" t="s">
        <v>17</v>
      </c>
      <c r="L524" s="43" t="s">
        <v>133</v>
      </c>
      <c r="M524" s="44"/>
      <c r="N524" s="40" t="s">
        <v>151</v>
      </c>
      <c r="O524" s="40" t="s">
        <v>141</v>
      </c>
    </row>
    <row r="525" spans="1:15" ht="14.25" customHeight="1" x14ac:dyDescent="0.2">
      <c r="A525" s="10">
        <v>2012</v>
      </c>
      <c r="B525" s="11">
        <v>42247</v>
      </c>
      <c r="C525" s="12" t="s">
        <v>34</v>
      </c>
      <c r="D525" s="10">
        <v>42</v>
      </c>
      <c r="E525" s="10">
        <v>0</v>
      </c>
      <c r="F525" s="10" t="s">
        <v>6</v>
      </c>
      <c r="G525" s="10">
        <v>1</v>
      </c>
      <c r="K525" s="13" t="s">
        <v>16</v>
      </c>
      <c r="L525" s="14" t="s">
        <v>42</v>
      </c>
      <c r="M525" s="15" t="s">
        <v>43</v>
      </c>
      <c r="N525" s="12" t="s">
        <v>151</v>
      </c>
    </row>
    <row r="526" spans="1:15" ht="14.25" customHeight="1" x14ac:dyDescent="0.2">
      <c r="A526" s="10">
        <v>2012</v>
      </c>
      <c r="B526" s="11">
        <v>42254</v>
      </c>
      <c r="C526" s="12" t="s">
        <v>55</v>
      </c>
      <c r="D526" s="10">
        <v>56</v>
      </c>
      <c r="E526" s="10">
        <v>14</v>
      </c>
      <c r="F526" s="10" t="s">
        <v>6</v>
      </c>
      <c r="G526" s="10">
        <v>1</v>
      </c>
      <c r="K526" s="13" t="s">
        <v>17</v>
      </c>
      <c r="L526" s="14" t="s">
        <v>133</v>
      </c>
      <c r="N526" s="12" t="s">
        <v>151</v>
      </c>
    </row>
    <row r="527" spans="1:15" ht="14.25" customHeight="1" x14ac:dyDescent="0.2">
      <c r="A527" s="10">
        <v>2012</v>
      </c>
      <c r="B527" s="11">
        <v>42261</v>
      </c>
      <c r="C527" s="12" t="s">
        <v>33</v>
      </c>
      <c r="D527" s="10">
        <v>56</v>
      </c>
      <c r="E527" s="10">
        <v>13</v>
      </c>
      <c r="F527" s="10" t="s">
        <v>6</v>
      </c>
      <c r="G527" s="10">
        <v>1</v>
      </c>
      <c r="K527" s="13" t="s">
        <v>17</v>
      </c>
      <c r="L527" s="14" t="s">
        <v>133</v>
      </c>
      <c r="N527" s="12" t="s">
        <v>151</v>
      </c>
    </row>
    <row r="528" spans="1:15" ht="14.25" customHeight="1" x14ac:dyDescent="0.2">
      <c r="A528" s="10">
        <v>2012</v>
      </c>
      <c r="B528" s="11">
        <v>42268</v>
      </c>
      <c r="C528" s="12" t="s">
        <v>35</v>
      </c>
      <c r="D528" s="10">
        <v>56</v>
      </c>
      <c r="E528" s="10">
        <v>6</v>
      </c>
      <c r="F528" s="10" t="s">
        <v>6</v>
      </c>
      <c r="G528" s="10">
        <v>1</v>
      </c>
      <c r="K528" s="13" t="s">
        <v>16</v>
      </c>
      <c r="L528" s="14" t="s">
        <v>44</v>
      </c>
      <c r="N528" s="12" t="s">
        <v>151</v>
      </c>
    </row>
    <row r="529" spans="1:15" ht="14.25" customHeight="1" x14ac:dyDescent="0.2">
      <c r="A529" s="10">
        <v>2012</v>
      </c>
      <c r="B529" s="11">
        <v>42275</v>
      </c>
      <c r="C529" s="12" t="s">
        <v>36</v>
      </c>
      <c r="D529" s="10">
        <v>10</v>
      </c>
      <c r="E529" s="10">
        <v>14</v>
      </c>
      <c r="F529" s="10" t="s">
        <v>7</v>
      </c>
      <c r="H529" s="10">
        <v>1</v>
      </c>
      <c r="K529" s="13" t="s">
        <v>17</v>
      </c>
      <c r="L529" s="14" t="s">
        <v>133</v>
      </c>
      <c r="N529" s="12" t="s">
        <v>151</v>
      </c>
    </row>
    <row r="530" spans="1:15" ht="14.25" customHeight="1" x14ac:dyDescent="0.2">
      <c r="A530" s="10">
        <v>2012</v>
      </c>
      <c r="B530" s="11">
        <v>42282</v>
      </c>
      <c r="C530" s="12" t="s">
        <v>45</v>
      </c>
      <c r="D530" s="10">
        <v>49</v>
      </c>
      <c r="E530" s="10">
        <v>21</v>
      </c>
      <c r="F530" s="10" t="s">
        <v>6</v>
      </c>
      <c r="G530" s="10">
        <v>1</v>
      </c>
      <c r="K530" s="13" t="s">
        <v>16</v>
      </c>
      <c r="L530" s="14" t="s">
        <v>46</v>
      </c>
      <c r="N530" s="12" t="s">
        <v>151</v>
      </c>
    </row>
    <row r="531" spans="1:15" ht="14.25" customHeight="1" x14ac:dyDescent="0.2">
      <c r="A531" s="10">
        <v>2012</v>
      </c>
      <c r="B531" s="11">
        <v>42289</v>
      </c>
      <c r="C531" s="12" t="s">
        <v>30</v>
      </c>
      <c r="D531" s="10">
        <v>28</v>
      </c>
      <c r="E531" s="10">
        <v>11</v>
      </c>
      <c r="F531" s="10" t="s">
        <v>6</v>
      </c>
      <c r="G531" s="10">
        <v>1</v>
      </c>
      <c r="K531" s="13" t="s">
        <v>16</v>
      </c>
      <c r="L531" s="14" t="s">
        <v>30</v>
      </c>
      <c r="N531" s="12" t="s">
        <v>151</v>
      </c>
    </row>
    <row r="532" spans="1:15" ht="14.25" customHeight="1" x14ac:dyDescent="0.2">
      <c r="A532" s="10">
        <v>2012</v>
      </c>
      <c r="B532" s="11">
        <v>42296</v>
      </c>
      <c r="C532" s="12" t="s">
        <v>37</v>
      </c>
      <c r="D532" s="10">
        <v>56</v>
      </c>
      <c r="E532" s="10">
        <v>7</v>
      </c>
      <c r="F532" s="10" t="s">
        <v>6</v>
      </c>
      <c r="G532" s="10">
        <v>1</v>
      </c>
      <c r="K532" s="13" t="s">
        <v>17</v>
      </c>
      <c r="L532" s="14" t="s">
        <v>133</v>
      </c>
      <c r="N532" s="12" t="s">
        <v>151</v>
      </c>
    </row>
    <row r="533" spans="1:15" ht="14.25" customHeight="1" x14ac:dyDescent="0.2">
      <c r="A533" s="10">
        <v>2012</v>
      </c>
      <c r="B533" s="11">
        <v>42303</v>
      </c>
      <c r="C533" s="12" t="s">
        <v>32</v>
      </c>
      <c r="D533" s="10">
        <v>56</v>
      </c>
      <c r="E533" s="10">
        <v>0</v>
      </c>
      <c r="F533" s="10" t="s">
        <v>6</v>
      </c>
      <c r="G533" s="10">
        <v>1</v>
      </c>
      <c r="K533" s="13" t="s">
        <v>16</v>
      </c>
      <c r="L533" s="14" t="s">
        <v>39</v>
      </c>
      <c r="N533" s="12" t="s">
        <v>151</v>
      </c>
    </row>
    <row r="534" spans="1:15" ht="14.25" customHeight="1" x14ac:dyDescent="0.2">
      <c r="A534" s="10">
        <v>2012</v>
      </c>
      <c r="B534" s="11">
        <v>42310</v>
      </c>
      <c r="C534" s="12" t="s">
        <v>75</v>
      </c>
      <c r="D534" s="10">
        <v>30</v>
      </c>
      <c r="E534" s="10">
        <v>6</v>
      </c>
      <c r="F534" s="10" t="s">
        <v>6</v>
      </c>
      <c r="G534" s="10">
        <v>1</v>
      </c>
      <c r="K534" s="13" t="s">
        <v>17</v>
      </c>
      <c r="L534" s="14" t="s">
        <v>133</v>
      </c>
      <c r="N534" s="12" t="s">
        <v>151</v>
      </c>
    </row>
    <row r="535" spans="1:15" ht="14.25" customHeight="1" x14ac:dyDescent="0.2">
      <c r="A535" s="10">
        <v>2012</v>
      </c>
      <c r="B535" s="11">
        <v>42317</v>
      </c>
      <c r="C535" s="12" t="s">
        <v>86</v>
      </c>
      <c r="D535" s="10">
        <v>63</v>
      </c>
      <c r="E535" s="10">
        <v>20</v>
      </c>
      <c r="F535" s="10" t="s">
        <v>6</v>
      </c>
      <c r="G535" s="10">
        <v>1</v>
      </c>
      <c r="K535" s="13" t="s">
        <v>17</v>
      </c>
      <c r="L535" s="14" t="s">
        <v>133</v>
      </c>
      <c r="N535" s="12" t="s">
        <v>151</v>
      </c>
    </row>
    <row r="536" spans="1:15" ht="14.25" customHeight="1" x14ac:dyDescent="0.2">
      <c r="A536" s="10">
        <v>2012</v>
      </c>
      <c r="B536" s="11">
        <v>42324</v>
      </c>
      <c r="C536" s="12" t="s">
        <v>36</v>
      </c>
      <c r="D536" s="10">
        <v>21</v>
      </c>
      <c r="E536" s="10">
        <v>22</v>
      </c>
      <c r="F536" s="10" t="s">
        <v>7</v>
      </c>
      <c r="H536" s="10">
        <v>1</v>
      </c>
      <c r="K536" s="13" t="s">
        <v>16</v>
      </c>
      <c r="L536" s="14" t="s">
        <v>51</v>
      </c>
      <c r="N536" s="12" t="s">
        <v>151</v>
      </c>
      <c r="O536" s="12" t="s">
        <v>87</v>
      </c>
    </row>
    <row r="537" spans="1:15" ht="14.25" customHeight="1" x14ac:dyDescent="0.2">
      <c r="A537" s="38">
        <v>2013</v>
      </c>
      <c r="B537" s="39">
        <v>42253</v>
      </c>
      <c r="C537" s="40" t="s">
        <v>18</v>
      </c>
      <c r="D537" s="41">
        <v>35</v>
      </c>
      <c r="E537" s="41">
        <v>13</v>
      </c>
      <c r="F537" s="41" t="s">
        <v>6</v>
      </c>
      <c r="G537" s="41">
        <v>1</v>
      </c>
      <c r="H537" s="41"/>
      <c r="I537" s="41"/>
      <c r="J537" s="41"/>
      <c r="K537" s="42" t="s">
        <v>16</v>
      </c>
      <c r="L537" s="43" t="s">
        <v>18</v>
      </c>
      <c r="M537" s="44" t="s">
        <v>19</v>
      </c>
      <c r="N537" s="40" t="s">
        <v>151</v>
      </c>
      <c r="O537" s="40"/>
    </row>
    <row r="538" spans="1:15" ht="14.25" customHeight="1" x14ac:dyDescent="0.2">
      <c r="A538" s="38">
        <v>2013</v>
      </c>
      <c r="B538" s="39">
        <v>42260</v>
      </c>
      <c r="C538" s="40" t="s">
        <v>55</v>
      </c>
      <c r="D538" s="41">
        <v>56</v>
      </c>
      <c r="E538" s="41">
        <v>6</v>
      </c>
      <c r="F538" s="41" t="s">
        <v>6</v>
      </c>
      <c r="G538" s="41">
        <v>1</v>
      </c>
      <c r="H538" s="41"/>
      <c r="I538" s="41"/>
      <c r="J538" s="41"/>
      <c r="K538" s="42" t="s">
        <v>16</v>
      </c>
      <c r="L538" s="43" t="s">
        <v>56</v>
      </c>
      <c r="M538" s="44"/>
      <c r="N538" s="40" t="s">
        <v>151</v>
      </c>
      <c r="O538" s="40"/>
    </row>
    <row r="539" spans="1:15" ht="14.25" customHeight="1" x14ac:dyDescent="0.2">
      <c r="A539" s="38">
        <v>2013</v>
      </c>
      <c r="B539" s="39">
        <v>42267</v>
      </c>
      <c r="C539" s="40" t="s">
        <v>88</v>
      </c>
      <c r="D539" s="41">
        <v>55</v>
      </c>
      <c r="E539" s="41">
        <v>40</v>
      </c>
      <c r="F539" s="41" t="s">
        <v>6</v>
      </c>
      <c r="G539" s="41">
        <v>1</v>
      </c>
      <c r="H539" s="41"/>
      <c r="I539" s="41"/>
      <c r="J539" s="41"/>
      <c r="K539" s="42" t="s">
        <v>17</v>
      </c>
      <c r="L539" s="43" t="s">
        <v>133</v>
      </c>
      <c r="M539" s="44"/>
      <c r="N539" s="40" t="s">
        <v>151</v>
      </c>
      <c r="O539" s="40"/>
    </row>
    <row r="540" spans="1:15" ht="14.25" customHeight="1" x14ac:dyDescent="0.2">
      <c r="A540" s="38">
        <v>2013</v>
      </c>
      <c r="B540" s="39">
        <v>42274</v>
      </c>
      <c r="C540" s="40" t="s">
        <v>32</v>
      </c>
      <c r="D540" s="41">
        <v>49</v>
      </c>
      <c r="E540" s="41">
        <v>0</v>
      </c>
      <c r="F540" s="41" t="s">
        <v>6</v>
      </c>
      <c r="G540" s="41">
        <v>1</v>
      </c>
      <c r="H540" s="41"/>
      <c r="I540" s="41"/>
      <c r="J540" s="41"/>
      <c r="K540" s="42" t="s">
        <v>17</v>
      </c>
      <c r="L540" s="43" t="s">
        <v>133</v>
      </c>
      <c r="M540" s="44"/>
      <c r="N540" s="40" t="s">
        <v>151</v>
      </c>
      <c r="O540" s="40"/>
    </row>
    <row r="541" spans="1:15" ht="14.25" customHeight="1" x14ac:dyDescent="0.2">
      <c r="A541" s="38">
        <v>2013</v>
      </c>
      <c r="B541" s="39">
        <v>42281</v>
      </c>
      <c r="C541" s="40" t="s">
        <v>75</v>
      </c>
      <c r="D541" s="41">
        <v>41</v>
      </c>
      <c r="E541" s="41">
        <v>35</v>
      </c>
      <c r="F541" s="41" t="s">
        <v>6</v>
      </c>
      <c r="G541" s="41">
        <v>1</v>
      </c>
      <c r="H541" s="41"/>
      <c r="I541" s="41"/>
      <c r="J541" s="41"/>
      <c r="K541" s="42" t="s">
        <v>16</v>
      </c>
      <c r="L541" s="43" t="s">
        <v>83</v>
      </c>
      <c r="M541" s="44"/>
      <c r="N541" s="40" t="s">
        <v>151</v>
      </c>
      <c r="O541" s="40"/>
    </row>
    <row r="542" spans="1:15" ht="14.25" customHeight="1" x14ac:dyDescent="0.2">
      <c r="A542" s="38">
        <v>2013</v>
      </c>
      <c r="B542" s="39">
        <v>42288</v>
      </c>
      <c r="C542" s="40" t="s">
        <v>35</v>
      </c>
      <c r="D542" s="41">
        <v>51</v>
      </c>
      <c r="E542" s="41">
        <v>6</v>
      </c>
      <c r="F542" s="41" t="s">
        <v>6</v>
      </c>
      <c r="G542" s="41">
        <v>1</v>
      </c>
      <c r="H542" s="41"/>
      <c r="I542" s="41"/>
      <c r="J542" s="41"/>
      <c r="K542" s="42" t="s">
        <v>17</v>
      </c>
      <c r="L542" s="43" t="s">
        <v>133</v>
      </c>
      <c r="M542" s="44"/>
      <c r="N542" s="40" t="s">
        <v>151</v>
      </c>
      <c r="O542" s="40"/>
    </row>
    <row r="543" spans="1:15" ht="14.25" customHeight="1" x14ac:dyDescent="0.2">
      <c r="A543" s="38">
        <v>2013</v>
      </c>
      <c r="B543" s="39">
        <v>42295</v>
      </c>
      <c r="C543" s="40" t="s">
        <v>36</v>
      </c>
      <c r="D543" s="41">
        <v>24</v>
      </c>
      <c r="E543" s="41">
        <v>35</v>
      </c>
      <c r="F543" s="41" t="s">
        <v>7</v>
      </c>
      <c r="G543" s="41"/>
      <c r="H543" s="41">
        <v>1</v>
      </c>
      <c r="I543" s="41"/>
      <c r="J543" s="41"/>
      <c r="K543" s="42" t="s">
        <v>16</v>
      </c>
      <c r="L543" s="43" t="s">
        <v>51</v>
      </c>
      <c r="M543" s="44" t="s">
        <v>149</v>
      </c>
      <c r="N543" s="40" t="s">
        <v>151</v>
      </c>
      <c r="O543" s="40"/>
    </row>
    <row r="544" spans="1:15" ht="14.25" customHeight="1" x14ac:dyDescent="0.2">
      <c r="A544" s="38">
        <v>2013</v>
      </c>
      <c r="B544" s="39">
        <v>42302</v>
      </c>
      <c r="C544" s="40" t="s">
        <v>45</v>
      </c>
      <c r="D544" s="41">
        <v>49</v>
      </c>
      <c r="E544" s="41">
        <v>14</v>
      </c>
      <c r="F544" s="41" t="s">
        <v>6</v>
      </c>
      <c r="G544" s="41">
        <v>1</v>
      </c>
      <c r="H544" s="41"/>
      <c r="I544" s="41"/>
      <c r="J544" s="41"/>
      <c r="K544" s="42" t="s">
        <v>17</v>
      </c>
      <c r="L544" s="43" t="s">
        <v>133</v>
      </c>
      <c r="M544" s="44"/>
      <c r="N544" s="40" t="s">
        <v>151</v>
      </c>
      <c r="O544" s="40"/>
    </row>
    <row r="545" spans="1:15" ht="14.25" customHeight="1" x14ac:dyDescent="0.2">
      <c r="A545" s="38">
        <v>2013</v>
      </c>
      <c r="B545" s="39">
        <v>42309</v>
      </c>
      <c r="C545" s="40" t="s">
        <v>30</v>
      </c>
      <c r="D545" s="41">
        <v>17</v>
      </c>
      <c r="E545" s="41">
        <v>7</v>
      </c>
      <c r="F545" s="41" t="s">
        <v>6</v>
      </c>
      <c r="G545" s="41">
        <v>1</v>
      </c>
      <c r="H545" s="41"/>
      <c r="I545" s="41"/>
      <c r="J545" s="41"/>
      <c r="K545" s="42" t="s">
        <v>17</v>
      </c>
      <c r="L545" s="43" t="s">
        <v>133</v>
      </c>
      <c r="M545" s="44"/>
      <c r="N545" s="40" t="s">
        <v>151</v>
      </c>
      <c r="O545" s="40"/>
    </row>
    <row r="546" spans="1:15" ht="14.25" customHeight="1" x14ac:dyDescent="0.2">
      <c r="A546" s="38">
        <v>2013</v>
      </c>
      <c r="B546" s="39">
        <v>42316</v>
      </c>
      <c r="C546" s="40" t="s">
        <v>37</v>
      </c>
      <c r="D546" s="41">
        <v>55</v>
      </c>
      <c r="E546" s="41">
        <v>7</v>
      </c>
      <c r="F546" s="41" t="s">
        <v>6</v>
      </c>
      <c r="G546" s="41">
        <v>1</v>
      </c>
      <c r="H546" s="41"/>
      <c r="I546" s="41"/>
      <c r="J546" s="41"/>
      <c r="K546" s="42" t="s">
        <v>16</v>
      </c>
      <c r="L546" s="43" t="s">
        <v>37</v>
      </c>
      <c r="M546" s="44"/>
      <c r="N546" s="40" t="s">
        <v>151</v>
      </c>
      <c r="O546" s="40"/>
    </row>
    <row r="547" spans="1:15" ht="14.25" customHeight="1" x14ac:dyDescent="0.2">
      <c r="A547" s="38">
        <v>2013</v>
      </c>
      <c r="B547" s="39">
        <v>42324</v>
      </c>
      <c r="C547" s="40" t="s">
        <v>89</v>
      </c>
      <c r="D547" s="41">
        <v>57</v>
      </c>
      <c r="E547" s="41">
        <v>14</v>
      </c>
      <c r="F547" s="41" t="s">
        <v>6</v>
      </c>
      <c r="G547" s="41">
        <v>1</v>
      </c>
      <c r="H547" s="41"/>
      <c r="I547" s="41"/>
      <c r="J547" s="41"/>
      <c r="K547" s="42" t="s">
        <v>17</v>
      </c>
      <c r="L547" s="43" t="s">
        <v>133</v>
      </c>
      <c r="M547" s="44"/>
      <c r="N547" s="40" t="s">
        <v>151</v>
      </c>
      <c r="O547" s="40" t="s">
        <v>141</v>
      </c>
    </row>
    <row r="548" spans="1:15" ht="14.25" customHeight="1" x14ac:dyDescent="0.2">
      <c r="A548" s="38">
        <v>2013</v>
      </c>
      <c r="B548" s="39">
        <v>42330</v>
      </c>
      <c r="C548" s="40" t="s">
        <v>90</v>
      </c>
      <c r="D548" s="41">
        <v>48</v>
      </c>
      <c r="E548" s="41">
        <v>13</v>
      </c>
      <c r="F548" s="41" t="s">
        <v>6</v>
      </c>
      <c r="G548" s="41">
        <v>1</v>
      </c>
      <c r="H548" s="41"/>
      <c r="I548" s="41"/>
      <c r="J548" s="41"/>
      <c r="K548" s="42" t="s">
        <v>17</v>
      </c>
      <c r="L548" s="43" t="s">
        <v>133</v>
      </c>
      <c r="M548" s="44"/>
      <c r="N548" s="40" t="s">
        <v>151</v>
      </c>
      <c r="O548" s="40" t="s">
        <v>141</v>
      </c>
    </row>
    <row r="549" spans="1:15" ht="14.25" customHeight="1" x14ac:dyDescent="0.2">
      <c r="A549" s="38">
        <v>2013</v>
      </c>
      <c r="B549" s="39">
        <v>42337</v>
      </c>
      <c r="C549" s="40" t="s">
        <v>91</v>
      </c>
      <c r="D549" s="41">
        <v>35</v>
      </c>
      <c r="E549" s="41">
        <v>31</v>
      </c>
      <c r="F549" s="41" t="s">
        <v>6</v>
      </c>
      <c r="G549" s="41">
        <v>1</v>
      </c>
      <c r="H549" s="41"/>
      <c r="I549" s="41"/>
      <c r="J549" s="41"/>
      <c r="K549" s="42" t="s">
        <v>17</v>
      </c>
      <c r="L549" s="43" t="s">
        <v>133</v>
      </c>
      <c r="M549" s="44"/>
      <c r="N549" s="40" t="s">
        <v>151</v>
      </c>
      <c r="O549" s="40" t="s">
        <v>141</v>
      </c>
    </row>
    <row r="550" spans="1:15" ht="14.25" customHeight="1" x14ac:dyDescent="0.2">
      <c r="A550" s="38">
        <v>2013</v>
      </c>
      <c r="B550" s="39">
        <v>42345</v>
      </c>
      <c r="C550" s="40" t="s">
        <v>92</v>
      </c>
      <c r="D550" s="41">
        <v>7</v>
      </c>
      <c r="E550" s="41">
        <v>28</v>
      </c>
      <c r="F550" s="41" t="s">
        <v>7</v>
      </c>
      <c r="G550" s="41"/>
      <c r="H550" s="41">
        <v>1</v>
      </c>
      <c r="I550" s="41"/>
      <c r="J550" s="41"/>
      <c r="K550" s="42" t="s">
        <v>16</v>
      </c>
      <c r="L550" s="43" t="s">
        <v>93</v>
      </c>
      <c r="M550" s="44" t="s">
        <v>94</v>
      </c>
      <c r="N550" s="40" t="s">
        <v>151</v>
      </c>
      <c r="O550" s="40" t="s">
        <v>95</v>
      </c>
    </row>
    <row r="551" spans="1:15" ht="14.25" customHeight="1" x14ac:dyDescent="0.2">
      <c r="A551" s="10">
        <v>2014</v>
      </c>
      <c r="B551" s="11">
        <v>42252</v>
      </c>
      <c r="C551" s="12" t="s">
        <v>18</v>
      </c>
      <c r="D551" s="10">
        <v>49</v>
      </c>
      <c r="E551" s="10">
        <v>26</v>
      </c>
      <c r="F551" s="10" t="s">
        <v>6</v>
      </c>
      <c r="G551" s="10">
        <v>1</v>
      </c>
      <c r="K551" s="13" t="s">
        <v>17</v>
      </c>
      <c r="L551" s="14" t="s">
        <v>133</v>
      </c>
      <c r="N551" s="12" t="s">
        <v>151</v>
      </c>
    </row>
    <row r="552" spans="1:15" ht="14.25" customHeight="1" x14ac:dyDescent="0.2">
      <c r="A552" s="10">
        <v>2014</v>
      </c>
      <c r="B552" s="11">
        <v>42259</v>
      </c>
      <c r="C552" s="12" t="s">
        <v>55</v>
      </c>
      <c r="D552" s="10">
        <v>70</v>
      </c>
      <c r="E552" s="10">
        <v>6</v>
      </c>
      <c r="F552" s="10" t="s">
        <v>6</v>
      </c>
      <c r="G552" s="10">
        <v>1</v>
      </c>
      <c r="K552" s="13" t="s">
        <v>17</v>
      </c>
      <c r="L552" s="14" t="s">
        <v>133</v>
      </c>
      <c r="N552" s="12" t="s">
        <v>151</v>
      </c>
    </row>
    <row r="553" spans="1:15" ht="14.25" customHeight="1" x14ac:dyDescent="0.2">
      <c r="A553" s="10">
        <v>2014</v>
      </c>
      <c r="B553" s="11">
        <v>42266</v>
      </c>
      <c r="C553" s="12" t="s">
        <v>88</v>
      </c>
      <c r="D553" s="10">
        <v>35</v>
      </c>
      <c r="E553" s="10">
        <v>21</v>
      </c>
      <c r="F553" s="10" t="s">
        <v>6</v>
      </c>
      <c r="G553" s="10">
        <v>1</v>
      </c>
      <c r="K553" s="13" t="s">
        <v>16</v>
      </c>
      <c r="L553" s="14" t="s">
        <v>88</v>
      </c>
      <c r="N553" s="12" t="s">
        <v>151</v>
      </c>
    </row>
    <row r="554" spans="1:15" ht="14.25" customHeight="1" x14ac:dyDescent="0.2">
      <c r="A554" s="10">
        <v>2014</v>
      </c>
      <c r="B554" s="11">
        <v>42273</v>
      </c>
      <c r="C554" s="12" t="s">
        <v>32</v>
      </c>
      <c r="D554" s="10">
        <v>28</v>
      </c>
      <c r="E554" s="10">
        <v>0</v>
      </c>
      <c r="F554" s="10" t="s">
        <v>6</v>
      </c>
      <c r="G554" s="10">
        <v>1</v>
      </c>
      <c r="K554" s="13" t="s">
        <v>16</v>
      </c>
      <c r="L554" s="14" t="s">
        <v>39</v>
      </c>
      <c r="N554" s="12" t="s">
        <v>151</v>
      </c>
    </row>
    <row r="555" spans="1:15" ht="14.25" customHeight="1" x14ac:dyDescent="0.2">
      <c r="A555" s="10">
        <v>2014</v>
      </c>
      <c r="B555" s="11">
        <v>42280</v>
      </c>
      <c r="C555" s="12" t="s">
        <v>75</v>
      </c>
      <c r="D555" s="10">
        <v>28</v>
      </c>
      <c r="E555" s="10">
        <v>7</v>
      </c>
      <c r="F555" s="10" t="s">
        <v>6</v>
      </c>
      <c r="G555" s="10">
        <v>1</v>
      </c>
      <c r="K555" s="13" t="s">
        <v>17</v>
      </c>
      <c r="L555" s="14" t="s">
        <v>133</v>
      </c>
      <c r="N555" s="12" t="s">
        <v>151</v>
      </c>
    </row>
    <row r="556" spans="1:15" ht="14.25" customHeight="1" x14ac:dyDescent="0.2">
      <c r="A556" s="10">
        <v>2014</v>
      </c>
      <c r="B556" s="11">
        <v>42287</v>
      </c>
      <c r="C556" s="12" t="s">
        <v>35</v>
      </c>
      <c r="D556" s="10">
        <v>48</v>
      </c>
      <c r="E556" s="10">
        <v>6</v>
      </c>
      <c r="F556" s="10" t="s">
        <v>6</v>
      </c>
      <c r="G556" s="10">
        <v>1</v>
      </c>
      <c r="K556" s="13" t="s">
        <v>16</v>
      </c>
      <c r="L556" s="14" t="s">
        <v>44</v>
      </c>
      <c r="N556" s="12" t="s">
        <v>151</v>
      </c>
    </row>
    <row r="557" spans="1:15" ht="14.25" customHeight="1" x14ac:dyDescent="0.2">
      <c r="A557" s="10">
        <v>2014</v>
      </c>
      <c r="B557" s="11">
        <v>42294</v>
      </c>
      <c r="C557" s="12" t="s">
        <v>36</v>
      </c>
      <c r="D557" s="10">
        <v>16</v>
      </c>
      <c r="E557" s="10">
        <v>14</v>
      </c>
      <c r="F557" s="10" t="s">
        <v>6</v>
      </c>
      <c r="G557" s="10">
        <v>1</v>
      </c>
      <c r="K557" s="13" t="s">
        <v>17</v>
      </c>
      <c r="L557" s="14" t="s">
        <v>133</v>
      </c>
      <c r="N557" s="12" t="s">
        <v>151</v>
      </c>
    </row>
    <row r="558" spans="1:15" ht="14.25" customHeight="1" x14ac:dyDescent="0.2">
      <c r="A558" s="10">
        <v>2014</v>
      </c>
      <c r="B558" s="11">
        <v>42301</v>
      </c>
      <c r="C558" s="12" t="s">
        <v>45</v>
      </c>
      <c r="D558" s="10">
        <v>56</v>
      </c>
      <c r="E558" s="10">
        <v>22</v>
      </c>
      <c r="F558" s="10" t="s">
        <v>6</v>
      </c>
      <c r="G558" s="10">
        <v>1</v>
      </c>
      <c r="K558" s="13" t="s">
        <v>16</v>
      </c>
      <c r="L558" s="14" t="s">
        <v>46</v>
      </c>
      <c r="N558" s="12" t="s">
        <v>151</v>
      </c>
    </row>
    <row r="559" spans="1:15" ht="14.25" customHeight="1" x14ac:dyDescent="0.2">
      <c r="A559" s="10">
        <v>2014</v>
      </c>
      <c r="B559" s="11">
        <v>42308</v>
      </c>
      <c r="C559" s="12" t="s">
        <v>30</v>
      </c>
      <c r="D559" s="10">
        <v>49</v>
      </c>
      <c r="E559" s="10">
        <v>7</v>
      </c>
      <c r="F559" s="10" t="s">
        <v>6</v>
      </c>
      <c r="G559" s="10">
        <v>1</v>
      </c>
      <c r="K559" s="13" t="s">
        <v>16</v>
      </c>
      <c r="L559" s="14" t="s">
        <v>30</v>
      </c>
      <c r="N559" s="12" t="s">
        <v>151</v>
      </c>
    </row>
    <row r="560" spans="1:15" ht="14.25" customHeight="1" x14ac:dyDescent="0.2">
      <c r="A560" s="10">
        <v>2014</v>
      </c>
      <c r="B560" s="11">
        <v>42315</v>
      </c>
      <c r="C560" s="12" t="s">
        <v>37</v>
      </c>
      <c r="D560" s="10">
        <v>17</v>
      </c>
      <c r="E560" s="10">
        <v>14</v>
      </c>
      <c r="F560" s="10" t="s">
        <v>6</v>
      </c>
      <c r="G560" s="10">
        <v>1</v>
      </c>
      <c r="K560" s="13" t="s">
        <v>17</v>
      </c>
      <c r="L560" s="14" t="s">
        <v>133</v>
      </c>
      <c r="N560" s="12" t="s">
        <v>151</v>
      </c>
    </row>
    <row r="561" spans="1:15" ht="14.25" customHeight="1" x14ac:dyDescent="0.2">
      <c r="A561" s="10">
        <v>2014</v>
      </c>
      <c r="B561" s="11">
        <v>42322</v>
      </c>
      <c r="C561" s="12" t="s">
        <v>90</v>
      </c>
      <c r="D561" s="10">
        <v>49</v>
      </c>
      <c r="E561" s="10">
        <v>0</v>
      </c>
      <c r="F561" s="10" t="s">
        <v>6</v>
      </c>
      <c r="G561" s="10">
        <v>1</v>
      </c>
      <c r="K561" s="13" t="s">
        <v>17</v>
      </c>
      <c r="L561" s="14" t="s">
        <v>133</v>
      </c>
      <c r="N561" s="12" t="s">
        <v>151</v>
      </c>
      <c r="O561" s="12" t="s">
        <v>141</v>
      </c>
    </row>
    <row r="562" spans="1:15" ht="14.25" customHeight="1" x14ac:dyDescent="0.2">
      <c r="A562" s="10">
        <v>2014</v>
      </c>
      <c r="B562" s="11">
        <v>42329</v>
      </c>
      <c r="C562" s="12" t="s">
        <v>96</v>
      </c>
      <c r="D562" s="10">
        <v>27</v>
      </c>
      <c r="E562" s="10">
        <v>28</v>
      </c>
      <c r="F562" s="10" t="s">
        <v>7</v>
      </c>
      <c r="H562" s="10">
        <v>1</v>
      </c>
      <c r="K562" s="13" t="s">
        <v>17</v>
      </c>
      <c r="L562" s="14" t="s">
        <v>133</v>
      </c>
      <c r="N562" s="12" t="s">
        <v>151</v>
      </c>
      <c r="O562" s="12" t="s">
        <v>141</v>
      </c>
    </row>
    <row r="563" spans="1:15" ht="14.25" customHeight="1" x14ac:dyDescent="0.2">
      <c r="A563" s="38">
        <v>2015</v>
      </c>
      <c r="B563" s="39">
        <v>42244</v>
      </c>
      <c r="C563" s="40" t="s">
        <v>148</v>
      </c>
      <c r="D563" s="41">
        <v>45</v>
      </c>
      <c r="E563" s="41">
        <v>9</v>
      </c>
      <c r="F563" s="41" t="s">
        <v>6</v>
      </c>
      <c r="G563" s="41">
        <v>1</v>
      </c>
      <c r="H563" s="41"/>
      <c r="I563" s="41"/>
      <c r="J563" s="41"/>
      <c r="K563" s="42" t="s">
        <v>16</v>
      </c>
      <c r="L563" s="43" t="s">
        <v>136</v>
      </c>
      <c r="M563" s="44"/>
      <c r="N563" s="40" t="s">
        <v>151</v>
      </c>
      <c r="O563" s="40"/>
    </row>
    <row r="564" spans="1:15" ht="14.25" customHeight="1" x14ac:dyDescent="0.2">
      <c r="A564" s="38">
        <v>2015</v>
      </c>
      <c r="B564" s="39">
        <v>42251</v>
      </c>
      <c r="C564" s="40" t="s">
        <v>18</v>
      </c>
      <c r="D564" s="41">
        <v>54</v>
      </c>
      <c r="E564" s="41">
        <v>7</v>
      </c>
      <c r="F564" s="41" t="s">
        <v>6</v>
      </c>
      <c r="G564" s="41">
        <v>1</v>
      </c>
      <c r="H564" s="41"/>
      <c r="I564" s="41"/>
      <c r="J564" s="41"/>
      <c r="K564" s="42" t="s">
        <v>16</v>
      </c>
      <c r="L564" s="43" t="s">
        <v>18</v>
      </c>
      <c r="M564" s="44" t="s">
        <v>19</v>
      </c>
      <c r="N564" s="40" t="s">
        <v>151</v>
      </c>
      <c r="O564" s="40"/>
    </row>
    <row r="565" spans="1:15" ht="14.25" customHeight="1" x14ac:dyDescent="0.2">
      <c r="A565" s="38">
        <v>2015</v>
      </c>
      <c r="B565" s="39">
        <v>42265</v>
      </c>
      <c r="C565" s="40" t="s">
        <v>88</v>
      </c>
      <c r="D565" s="41">
        <v>35</v>
      </c>
      <c r="E565" s="41">
        <v>21</v>
      </c>
      <c r="F565" s="41" t="s">
        <v>6</v>
      </c>
      <c r="G565" s="41">
        <v>1</v>
      </c>
      <c r="H565" s="41"/>
      <c r="I565" s="41"/>
      <c r="J565" s="41"/>
      <c r="K565" s="42" t="s">
        <v>17</v>
      </c>
      <c r="L565" s="43" t="s">
        <v>133</v>
      </c>
      <c r="M565" s="44"/>
      <c r="N565" s="40" t="s">
        <v>151</v>
      </c>
      <c r="O565" s="40"/>
    </row>
    <row r="566" spans="1:15" ht="14.25" customHeight="1" x14ac:dyDescent="0.2">
      <c r="A566" s="38">
        <v>2015</v>
      </c>
      <c r="B566" s="39">
        <v>42272</v>
      </c>
      <c r="C566" s="40" t="s">
        <v>37</v>
      </c>
      <c r="D566" s="41">
        <v>40</v>
      </c>
      <c r="E566" s="41">
        <v>6</v>
      </c>
      <c r="F566" s="41" t="s">
        <v>6</v>
      </c>
      <c r="G566" s="41">
        <v>1</v>
      </c>
      <c r="H566" s="41"/>
      <c r="I566" s="41"/>
      <c r="J566" s="41"/>
      <c r="K566" s="42" t="s">
        <v>16</v>
      </c>
      <c r="L566" s="43" t="s">
        <v>37</v>
      </c>
      <c r="M566" s="44" t="s">
        <v>140</v>
      </c>
      <c r="N566" s="40" t="s">
        <v>151</v>
      </c>
      <c r="O566" s="40"/>
    </row>
    <row r="567" spans="1:15" ht="14.25" customHeight="1" x14ac:dyDescent="0.2">
      <c r="A567" s="38">
        <v>2015</v>
      </c>
      <c r="B567" s="39">
        <v>42278</v>
      </c>
      <c r="C567" s="40" t="s">
        <v>32</v>
      </c>
      <c r="D567" s="41">
        <v>21</v>
      </c>
      <c r="E567" s="41">
        <v>14</v>
      </c>
      <c r="F567" s="41" t="s">
        <v>6</v>
      </c>
      <c r="G567" s="41">
        <v>1</v>
      </c>
      <c r="H567" s="41"/>
      <c r="I567" s="41"/>
      <c r="J567" s="41"/>
      <c r="K567" s="42" t="s">
        <v>17</v>
      </c>
      <c r="L567" s="43" t="s">
        <v>133</v>
      </c>
      <c r="M567" s="44"/>
      <c r="N567" s="40" t="s">
        <v>151</v>
      </c>
      <c r="O567" s="40"/>
    </row>
    <row r="568" spans="1:15" ht="14.25" customHeight="1" x14ac:dyDescent="0.2">
      <c r="A568" s="38">
        <v>2015</v>
      </c>
      <c r="B568" s="39">
        <v>42286</v>
      </c>
      <c r="C568" s="40" t="s">
        <v>75</v>
      </c>
      <c r="D568" s="41">
        <v>35</v>
      </c>
      <c r="E568" s="41">
        <v>14</v>
      </c>
      <c r="F568" s="41" t="s">
        <v>6</v>
      </c>
      <c r="G568" s="41">
        <v>1</v>
      </c>
      <c r="H568" s="41"/>
      <c r="I568" s="41"/>
      <c r="J568" s="41"/>
      <c r="K568" s="42" t="s">
        <v>16</v>
      </c>
      <c r="L568" s="43" t="s">
        <v>83</v>
      </c>
      <c r="M568" s="44"/>
      <c r="N568" s="40" t="s">
        <v>151</v>
      </c>
      <c r="O568" s="40"/>
    </row>
    <row r="569" spans="1:15" ht="14.25" customHeight="1" x14ac:dyDescent="0.2">
      <c r="A569" s="38">
        <v>2015</v>
      </c>
      <c r="B569" s="39">
        <v>42293</v>
      </c>
      <c r="C569" s="40" t="s">
        <v>35</v>
      </c>
      <c r="D569" s="41">
        <v>73</v>
      </c>
      <c r="E569" s="41">
        <v>30</v>
      </c>
      <c r="F569" s="41" t="s">
        <v>6</v>
      </c>
      <c r="G569" s="41">
        <v>1</v>
      </c>
      <c r="H569" s="41"/>
      <c r="I569" s="41"/>
      <c r="J569" s="41"/>
      <c r="K569" s="42" t="s">
        <v>17</v>
      </c>
      <c r="L569" s="43" t="s">
        <v>133</v>
      </c>
      <c r="M569" s="44"/>
      <c r="N569" s="40" t="s">
        <v>151</v>
      </c>
      <c r="O569" s="40"/>
    </row>
    <row r="570" spans="1:15" ht="14.25" customHeight="1" x14ac:dyDescent="0.2">
      <c r="A570" s="38">
        <v>2015</v>
      </c>
      <c r="B570" s="39">
        <v>42300</v>
      </c>
      <c r="C570" s="40" t="s">
        <v>36</v>
      </c>
      <c r="D570" s="41">
        <v>42</v>
      </c>
      <c r="E570" s="41">
        <v>7</v>
      </c>
      <c r="F570" s="41" t="s">
        <v>6</v>
      </c>
      <c r="G570" s="41">
        <v>1</v>
      </c>
      <c r="H570" s="41"/>
      <c r="I570" s="41"/>
      <c r="J570" s="41"/>
      <c r="K570" s="42" t="s">
        <v>16</v>
      </c>
      <c r="L570" s="43" t="s">
        <v>51</v>
      </c>
      <c r="M570" s="44" t="s">
        <v>149</v>
      </c>
      <c r="N570" s="40" t="s">
        <v>151</v>
      </c>
      <c r="O570" s="40"/>
    </row>
    <row r="571" spans="1:15" ht="14.25" customHeight="1" x14ac:dyDescent="0.2">
      <c r="A571" s="38">
        <v>2015</v>
      </c>
      <c r="B571" s="39">
        <v>42307</v>
      </c>
      <c r="C571" s="40" t="s">
        <v>45</v>
      </c>
      <c r="D571" s="41">
        <v>56</v>
      </c>
      <c r="E571" s="41">
        <v>7</v>
      </c>
      <c r="F571" s="41" t="s">
        <v>6</v>
      </c>
      <c r="G571" s="41">
        <v>1</v>
      </c>
      <c r="H571" s="41"/>
      <c r="I571" s="41"/>
      <c r="J571" s="41"/>
      <c r="K571" s="42" t="s">
        <v>17</v>
      </c>
      <c r="L571" s="43" t="s">
        <v>133</v>
      </c>
      <c r="M571" s="44"/>
      <c r="N571" s="40" t="s">
        <v>151</v>
      </c>
      <c r="O571" s="40"/>
    </row>
    <row r="572" spans="1:15" ht="14.25" customHeight="1" x14ac:dyDescent="0.2">
      <c r="A572" s="38">
        <v>2015</v>
      </c>
      <c r="B572" s="39">
        <v>42314</v>
      </c>
      <c r="C572" s="40" t="s">
        <v>30</v>
      </c>
      <c r="D572" s="41">
        <v>41</v>
      </c>
      <c r="E572" s="41">
        <v>13</v>
      </c>
      <c r="F572" s="41" t="s">
        <v>6</v>
      </c>
      <c r="G572" s="41">
        <v>1</v>
      </c>
      <c r="H572" s="41"/>
      <c r="I572" s="41"/>
      <c r="J572" s="41"/>
      <c r="K572" s="42" t="s">
        <v>17</v>
      </c>
      <c r="L572" s="43" t="s">
        <v>133</v>
      </c>
      <c r="M572" s="44"/>
      <c r="N572" s="40" t="s">
        <v>151</v>
      </c>
      <c r="O572" s="40"/>
    </row>
    <row r="573" spans="1:15" ht="14.25" customHeight="1" x14ac:dyDescent="0.2">
      <c r="A573" s="38">
        <v>2015</v>
      </c>
      <c r="B573" s="39">
        <v>42328</v>
      </c>
      <c r="C573" s="40" t="s">
        <v>74</v>
      </c>
      <c r="D573" s="41">
        <v>41</v>
      </c>
      <c r="E573" s="41">
        <v>0</v>
      </c>
      <c r="F573" s="41" t="s">
        <v>6</v>
      </c>
      <c r="G573" s="41">
        <v>1</v>
      </c>
      <c r="H573" s="41"/>
      <c r="I573" s="41"/>
      <c r="J573" s="41"/>
      <c r="K573" s="42" t="s">
        <v>17</v>
      </c>
      <c r="L573" s="43" t="s">
        <v>133</v>
      </c>
      <c r="M573" s="44"/>
      <c r="N573" s="40" t="s">
        <v>151</v>
      </c>
      <c r="O573" s="40" t="s">
        <v>141</v>
      </c>
    </row>
    <row r="574" spans="1:15" ht="14.25" customHeight="1" x14ac:dyDescent="0.2">
      <c r="A574" s="38">
        <v>2015</v>
      </c>
      <c r="B574" s="39">
        <v>42336</v>
      </c>
      <c r="C574" s="40" t="s">
        <v>47</v>
      </c>
      <c r="D574" s="41">
        <v>42</v>
      </c>
      <c r="E574" s="41">
        <v>0</v>
      </c>
      <c r="F574" s="41" t="s">
        <v>6</v>
      </c>
      <c r="G574" s="41">
        <v>1</v>
      </c>
      <c r="H574" s="41"/>
      <c r="I574" s="41"/>
      <c r="J574" s="41"/>
      <c r="K574" s="42" t="s">
        <v>17</v>
      </c>
      <c r="L574" s="43" t="s">
        <v>133</v>
      </c>
      <c r="M574" s="44"/>
      <c r="N574" s="40" t="s">
        <v>151</v>
      </c>
      <c r="O574" s="40" t="s">
        <v>141</v>
      </c>
    </row>
    <row r="575" spans="1:15" ht="14.25" customHeight="1" x14ac:dyDescent="0.2">
      <c r="A575" s="38">
        <v>2015</v>
      </c>
      <c r="B575" s="39">
        <v>42343</v>
      </c>
      <c r="C575" s="40" t="s">
        <v>157</v>
      </c>
      <c r="D575" s="41">
        <v>31</v>
      </c>
      <c r="E575" s="41">
        <v>20</v>
      </c>
      <c r="F575" s="41" t="s">
        <v>6</v>
      </c>
      <c r="G575" s="41">
        <v>1</v>
      </c>
      <c r="H575" s="41"/>
      <c r="I575" s="41"/>
      <c r="J575" s="41"/>
      <c r="K575" s="42" t="s">
        <v>16</v>
      </c>
      <c r="L575" s="43" t="s">
        <v>158</v>
      </c>
      <c r="M575" s="44" t="s">
        <v>159</v>
      </c>
      <c r="N575" s="40" t="s">
        <v>151</v>
      </c>
      <c r="O575" s="40" t="s">
        <v>160</v>
      </c>
    </row>
    <row r="576" spans="1:15" ht="14.25" customHeight="1" x14ac:dyDescent="0.2">
      <c r="A576" s="38">
        <v>2015</v>
      </c>
      <c r="B576" s="39">
        <v>42350</v>
      </c>
      <c r="C576" s="40" t="s">
        <v>161</v>
      </c>
      <c r="D576" s="41">
        <v>6</v>
      </c>
      <c r="E576" s="41">
        <v>7</v>
      </c>
      <c r="F576" s="41" t="s">
        <v>7</v>
      </c>
      <c r="G576" s="41"/>
      <c r="H576" s="41">
        <v>1</v>
      </c>
      <c r="I576" s="41"/>
      <c r="J576" s="41"/>
      <c r="K576" s="42" t="s">
        <v>20</v>
      </c>
      <c r="L576" s="43" t="s">
        <v>80</v>
      </c>
      <c r="M576" s="44" t="s">
        <v>81</v>
      </c>
      <c r="N576" s="40" t="s">
        <v>151</v>
      </c>
      <c r="O576" s="40" t="s">
        <v>82</v>
      </c>
    </row>
    <row r="577" spans="1:15" ht="14.25" customHeight="1" x14ac:dyDescent="0.2">
      <c r="A577" s="10">
        <v>2016</v>
      </c>
      <c r="B577" s="11">
        <v>42608</v>
      </c>
      <c r="C577" s="12" t="s">
        <v>148</v>
      </c>
      <c r="D577" s="10">
        <v>35</v>
      </c>
      <c r="E577" s="10">
        <v>0</v>
      </c>
      <c r="F577" s="10" t="s">
        <v>6</v>
      </c>
      <c r="G577" s="10">
        <v>1</v>
      </c>
      <c r="K577" s="13" t="s">
        <v>16</v>
      </c>
      <c r="L577" s="14" t="s">
        <v>136</v>
      </c>
      <c r="M577" s="15" t="s">
        <v>167</v>
      </c>
      <c r="N577" s="12" t="s">
        <v>151</v>
      </c>
    </row>
    <row r="578" spans="1:15" ht="14.25" customHeight="1" x14ac:dyDescent="0.2">
      <c r="A578" s="10">
        <v>2016</v>
      </c>
      <c r="B578" s="11">
        <v>42615</v>
      </c>
      <c r="C578" s="12" t="s">
        <v>18</v>
      </c>
      <c r="D578" s="10">
        <v>41</v>
      </c>
      <c r="E578" s="10">
        <v>26</v>
      </c>
      <c r="F578" s="10" t="s">
        <v>6</v>
      </c>
      <c r="G578" s="10">
        <v>1</v>
      </c>
      <c r="K578" s="13" t="s">
        <v>17</v>
      </c>
      <c r="L578" s="14" t="s">
        <v>133</v>
      </c>
      <c r="N578" s="12" t="s">
        <v>151</v>
      </c>
    </row>
    <row r="579" spans="1:15" ht="14.25" customHeight="1" x14ac:dyDescent="0.2">
      <c r="A579" s="10">
        <v>2016</v>
      </c>
      <c r="B579" s="11">
        <v>42629</v>
      </c>
      <c r="C579" s="12" t="s">
        <v>88</v>
      </c>
      <c r="D579" s="10">
        <v>48</v>
      </c>
      <c r="E579" s="10">
        <v>7</v>
      </c>
      <c r="F579" s="10" t="s">
        <v>6</v>
      </c>
      <c r="G579" s="10">
        <v>1</v>
      </c>
      <c r="K579" s="13" t="s">
        <v>16</v>
      </c>
      <c r="L579" s="14" t="s">
        <v>88</v>
      </c>
      <c r="N579" s="12" t="s">
        <v>151</v>
      </c>
    </row>
    <row r="580" spans="1:15" ht="14.25" customHeight="1" x14ac:dyDescent="0.2">
      <c r="A580" s="10">
        <v>2016</v>
      </c>
      <c r="B580" s="11">
        <v>42636</v>
      </c>
      <c r="C580" s="12" t="s">
        <v>37</v>
      </c>
      <c r="D580" s="10">
        <v>37</v>
      </c>
      <c r="E580" s="10">
        <v>0</v>
      </c>
      <c r="F580" s="10" t="s">
        <v>6</v>
      </c>
      <c r="G580" s="10">
        <v>1</v>
      </c>
      <c r="K580" s="13" t="s">
        <v>17</v>
      </c>
      <c r="L580" s="14" t="s">
        <v>133</v>
      </c>
      <c r="N580" s="12" t="s">
        <v>151</v>
      </c>
    </row>
    <row r="581" spans="1:15" ht="14.25" customHeight="1" x14ac:dyDescent="0.2">
      <c r="A581" s="10">
        <v>2016</v>
      </c>
      <c r="B581" s="11">
        <v>42644</v>
      </c>
      <c r="C581" s="12" t="s">
        <v>32</v>
      </c>
      <c r="D581" s="10">
        <v>49</v>
      </c>
      <c r="E581" s="10">
        <v>7</v>
      </c>
      <c r="F581" s="10" t="s">
        <v>6</v>
      </c>
      <c r="G581" s="10">
        <v>1</v>
      </c>
      <c r="K581" s="13" t="s">
        <v>16</v>
      </c>
      <c r="L581" s="14" t="s">
        <v>39</v>
      </c>
      <c r="N581" s="12" t="s">
        <v>151</v>
      </c>
      <c r="O581" s="12" t="s">
        <v>99</v>
      </c>
    </row>
    <row r="582" spans="1:15" ht="14.25" customHeight="1" x14ac:dyDescent="0.2">
      <c r="A582" s="10">
        <v>2016</v>
      </c>
      <c r="B582" s="11">
        <v>42650</v>
      </c>
      <c r="C582" s="12" t="s">
        <v>75</v>
      </c>
      <c r="D582" s="10">
        <v>49</v>
      </c>
      <c r="E582" s="10">
        <v>28</v>
      </c>
      <c r="F582" s="10" t="s">
        <v>6</v>
      </c>
      <c r="G582" s="10">
        <v>1</v>
      </c>
      <c r="K582" s="13" t="s">
        <v>17</v>
      </c>
      <c r="L582" s="14" t="s">
        <v>133</v>
      </c>
      <c r="N582" s="12" t="s">
        <v>151</v>
      </c>
    </row>
    <row r="583" spans="1:15" ht="14.25" customHeight="1" x14ac:dyDescent="0.2">
      <c r="A583" s="10">
        <v>2016</v>
      </c>
      <c r="B583" s="11">
        <v>42657</v>
      </c>
      <c r="C583" s="12" t="s">
        <v>35</v>
      </c>
      <c r="D583" s="10">
        <v>63</v>
      </c>
      <c r="E583" s="10">
        <v>15</v>
      </c>
      <c r="F583" s="10" t="s">
        <v>6</v>
      </c>
      <c r="G583" s="10">
        <v>1</v>
      </c>
      <c r="K583" s="13" t="s">
        <v>16</v>
      </c>
      <c r="L583" s="14" t="s">
        <v>44</v>
      </c>
      <c r="N583" s="12" t="s">
        <v>151</v>
      </c>
    </row>
    <row r="584" spans="1:15" ht="14.25" customHeight="1" x14ac:dyDescent="0.2">
      <c r="A584" s="10">
        <v>2016</v>
      </c>
      <c r="B584" s="11">
        <v>42664</v>
      </c>
      <c r="C584" s="12" t="s">
        <v>36</v>
      </c>
      <c r="D584" s="10">
        <v>53</v>
      </c>
      <c r="E584" s="10">
        <v>6</v>
      </c>
      <c r="F584" s="10" t="s">
        <v>6</v>
      </c>
      <c r="G584" s="10">
        <v>1</v>
      </c>
      <c r="K584" s="13" t="s">
        <v>17</v>
      </c>
      <c r="L584" s="14" t="s">
        <v>133</v>
      </c>
      <c r="N584" s="12" t="s">
        <v>151</v>
      </c>
    </row>
    <row r="585" spans="1:15" ht="14.25" customHeight="1" x14ac:dyDescent="0.2">
      <c r="A585" s="10">
        <v>2016</v>
      </c>
      <c r="B585" s="11">
        <v>42671</v>
      </c>
      <c r="C585" s="12" t="s">
        <v>45</v>
      </c>
      <c r="D585" s="10">
        <v>48</v>
      </c>
      <c r="E585" s="10">
        <v>7</v>
      </c>
      <c r="F585" s="10" t="s">
        <v>6</v>
      </c>
      <c r="G585" s="10">
        <v>1</v>
      </c>
      <c r="K585" s="13" t="s">
        <v>16</v>
      </c>
      <c r="L585" s="14" t="s">
        <v>46</v>
      </c>
      <c r="N585" s="12" t="s">
        <v>151</v>
      </c>
    </row>
    <row r="586" spans="1:15" ht="14.25" customHeight="1" x14ac:dyDescent="0.2">
      <c r="A586" s="10">
        <v>2016</v>
      </c>
      <c r="B586" s="11">
        <v>42678</v>
      </c>
      <c r="C586" s="12" t="s">
        <v>30</v>
      </c>
      <c r="D586" s="10">
        <v>13</v>
      </c>
      <c r="E586" s="10">
        <v>16</v>
      </c>
      <c r="F586" s="10" t="s">
        <v>7</v>
      </c>
      <c r="H586" s="10">
        <v>1</v>
      </c>
      <c r="J586" s="10" t="s">
        <v>67</v>
      </c>
      <c r="K586" s="13" t="s">
        <v>16</v>
      </c>
      <c r="L586" s="14" t="s">
        <v>30</v>
      </c>
      <c r="N586" s="12" t="s">
        <v>151</v>
      </c>
    </row>
    <row r="587" spans="1:15" ht="14.25" customHeight="1" x14ac:dyDescent="0.2">
      <c r="A587" s="10">
        <v>2016</v>
      </c>
      <c r="B587" s="11">
        <v>42692</v>
      </c>
      <c r="C587" s="12" t="s">
        <v>168</v>
      </c>
      <c r="D587" s="10">
        <v>38</v>
      </c>
      <c r="E587" s="10">
        <v>0</v>
      </c>
      <c r="F587" s="10" t="s">
        <v>6</v>
      </c>
      <c r="G587" s="10">
        <v>1</v>
      </c>
      <c r="K587" s="13" t="s">
        <v>17</v>
      </c>
      <c r="L587" s="14" t="s">
        <v>133</v>
      </c>
      <c r="N587" s="12" t="s">
        <v>151</v>
      </c>
      <c r="O587" s="12" t="s">
        <v>141</v>
      </c>
    </row>
    <row r="588" spans="1:15" ht="14.25" customHeight="1" x14ac:dyDescent="0.2">
      <c r="A588" s="10">
        <v>2016</v>
      </c>
      <c r="B588" s="11">
        <v>42699</v>
      </c>
      <c r="C588" s="12" t="s">
        <v>169</v>
      </c>
      <c r="D588" s="10">
        <v>55</v>
      </c>
      <c r="E588" s="10">
        <v>20</v>
      </c>
      <c r="F588" s="10" t="s">
        <v>6</v>
      </c>
      <c r="G588" s="10">
        <v>1</v>
      </c>
      <c r="K588" s="13" t="s">
        <v>17</v>
      </c>
      <c r="L588" s="14" t="s">
        <v>133</v>
      </c>
      <c r="N588" s="12" t="s">
        <v>151</v>
      </c>
      <c r="O588" s="12" t="s">
        <v>141</v>
      </c>
    </row>
    <row r="589" spans="1:15" ht="14.25" customHeight="1" x14ac:dyDescent="0.2">
      <c r="A589" s="10">
        <v>2016</v>
      </c>
      <c r="B589" s="11">
        <v>42707</v>
      </c>
      <c r="C589" s="12" t="s">
        <v>161</v>
      </c>
      <c r="D589" s="10">
        <v>63</v>
      </c>
      <c r="E589" s="10">
        <v>21</v>
      </c>
      <c r="F589" s="10" t="s">
        <v>6</v>
      </c>
      <c r="G589" s="10">
        <v>1</v>
      </c>
      <c r="K589" s="13" t="s">
        <v>16</v>
      </c>
      <c r="L589" s="14" t="s">
        <v>161</v>
      </c>
      <c r="M589" s="15" t="s">
        <v>170</v>
      </c>
      <c r="N589" s="12" t="s">
        <v>151</v>
      </c>
      <c r="O589" s="12" t="s">
        <v>171</v>
      </c>
    </row>
    <row r="590" spans="1:15" ht="14.25" customHeight="1" x14ac:dyDescent="0.2">
      <c r="A590" s="10">
        <v>2016</v>
      </c>
      <c r="B590" s="11">
        <v>42714</v>
      </c>
      <c r="C590" s="12" t="s">
        <v>63</v>
      </c>
      <c r="D590" s="10">
        <v>49</v>
      </c>
      <c r="E590" s="10">
        <v>6</v>
      </c>
      <c r="F590" s="10" t="s">
        <v>6</v>
      </c>
      <c r="G590" s="10">
        <v>1</v>
      </c>
      <c r="K590" s="13" t="s">
        <v>20</v>
      </c>
      <c r="L590" s="14" t="s">
        <v>80</v>
      </c>
      <c r="M590" s="15" t="s">
        <v>81</v>
      </c>
      <c r="N590" s="12" t="s">
        <v>151</v>
      </c>
      <c r="O590" s="12" t="s">
        <v>82</v>
      </c>
    </row>
    <row r="591" spans="1:15" ht="14.25" customHeight="1" x14ac:dyDescent="0.2">
      <c r="B591" s="11" t="s">
        <v>15</v>
      </c>
      <c r="C591" s="12" t="s">
        <v>15</v>
      </c>
      <c r="D591" s="10" t="s">
        <v>15</v>
      </c>
      <c r="E591" s="10" t="s">
        <v>15</v>
      </c>
      <c r="F591" s="10" t="s">
        <v>15</v>
      </c>
      <c r="N591" s="12" t="s">
        <v>15</v>
      </c>
      <c r="O591" s="12" t="s">
        <v>15</v>
      </c>
    </row>
    <row r="592" spans="1:15" ht="14.25" customHeight="1" x14ac:dyDescent="0.25">
      <c r="A592" s="16"/>
      <c r="B592"/>
      <c r="D592" s="17">
        <f>SUM(D2:D591)</f>
        <v>13487</v>
      </c>
      <c r="E592" s="17">
        <f>SUM(E2:E591)</f>
        <v>9905</v>
      </c>
      <c r="G592" s="10">
        <f>SUM(G2:G591)</f>
        <v>352</v>
      </c>
      <c r="H592" s="10">
        <f>SUM(H2:H591)</f>
        <v>231</v>
      </c>
      <c r="I592" s="10">
        <f>SUM(I2:I591)</f>
        <v>5</v>
      </c>
      <c r="J592" s="18">
        <f>(G592+(I592/2))/(G592+H592+I592)</f>
        <v>0.60289115646258506</v>
      </c>
    </row>
    <row r="593" spans="1:6" ht="14.25" customHeight="1" x14ac:dyDescent="0.2">
      <c r="A593" s="16"/>
      <c r="D593" s="19">
        <f>AVERAGE(D2:D591)</f>
        <v>22.898132427843802</v>
      </c>
      <c r="E593" s="19">
        <f>AVERAGE(E2:E591)</f>
        <v>16.816638370118845</v>
      </c>
      <c r="F593" s="19">
        <f>D593-E593</f>
        <v>6.0814940577249565</v>
      </c>
    </row>
  </sheetData>
  <conditionalFormatting sqref="F593">
    <cfRule type="cellIs" dxfId="6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2013</v>
      </c>
      <c r="B2" s="46">
        <v>42330</v>
      </c>
      <c r="C2" s="47" t="s">
        <v>90</v>
      </c>
      <c r="D2" s="45">
        <v>48</v>
      </c>
      <c r="E2" s="45">
        <v>13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45">
        <v>2014</v>
      </c>
      <c r="B3" s="46">
        <v>42322</v>
      </c>
      <c r="C3" s="47" t="s">
        <v>90</v>
      </c>
      <c r="D3" s="45">
        <v>49</v>
      </c>
      <c r="E3" s="45">
        <v>0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151</v>
      </c>
      <c r="O3" s="47" t="s">
        <v>141</v>
      </c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97</v>
      </c>
      <c r="E5" s="17">
        <f>SUM(E2:E3)</f>
        <v>13</v>
      </c>
      <c r="G5" s="10">
        <f>SUM(G2:G3)</f>
        <v>2</v>
      </c>
      <c r="H5" s="10">
        <f>SUM(H2:H3)</f>
        <v>0</v>
      </c>
      <c r="I5" s="10">
        <f>SUM(I2:I3)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AVERAGE(D2:D3)</f>
        <v>48.5</v>
      </c>
      <c r="E6" s="19">
        <f>AVERAGE(E2:E3)</f>
        <v>6.5</v>
      </c>
      <c r="F6" s="19">
        <f>D6-E6</f>
        <v>42</v>
      </c>
    </row>
  </sheetData>
  <conditionalFormatting sqref="F6">
    <cfRule type="cellIs" dxfId="5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0"/>
  <sheetViews>
    <sheetView workbookViewId="0">
      <pane ySplit="1" topLeftCell="A31" activePane="bottomLeft" state="frozen"/>
      <selection pane="bottomLeft" activeCell="Q55" sqref="Q5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1962</v>
      </c>
      <c r="B2" s="46">
        <v>42289</v>
      </c>
      <c r="C2" s="47" t="s">
        <v>32</v>
      </c>
      <c r="D2" s="45">
        <v>32</v>
      </c>
      <c r="E2" s="45">
        <v>18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129</v>
      </c>
      <c r="M2" s="50"/>
      <c r="N2" s="47" t="s">
        <v>127</v>
      </c>
      <c r="O2" s="47"/>
    </row>
    <row r="3" spans="1:15" s="51" customFormat="1" ht="14.25" customHeight="1" x14ac:dyDescent="0.2">
      <c r="A3" s="52">
        <v>1963</v>
      </c>
      <c r="B3" s="46">
        <v>42288</v>
      </c>
      <c r="C3" s="47" t="s">
        <v>32</v>
      </c>
      <c r="D3" s="45">
        <v>40</v>
      </c>
      <c r="E3" s="45">
        <v>7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129</v>
      </c>
      <c r="M3" s="50"/>
      <c r="N3" s="47" t="s">
        <v>127</v>
      </c>
      <c r="O3" s="47"/>
    </row>
    <row r="4" spans="1:15" s="51" customFormat="1" ht="14.25" customHeight="1" x14ac:dyDescent="0.2">
      <c r="A4" s="45">
        <v>1964</v>
      </c>
      <c r="B4" s="46">
        <v>42286</v>
      </c>
      <c r="C4" s="47" t="s">
        <v>32</v>
      </c>
      <c r="D4" s="45">
        <v>19</v>
      </c>
      <c r="E4" s="45">
        <v>0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127</v>
      </c>
      <c r="O4" s="47"/>
    </row>
    <row r="5" spans="1:15" s="51" customFormat="1" ht="14.25" customHeight="1" x14ac:dyDescent="0.2">
      <c r="A5" s="52">
        <v>1965</v>
      </c>
      <c r="B5" s="46">
        <v>42299</v>
      </c>
      <c r="C5" s="47" t="s">
        <v>32</v>
      </c>
      <c r="D5" s="45">
        <v>7</v>
      </c>
      <c r="E5" s="45">
        <v>0</v>
      </c>
      <c r="F5" s="45" t="s">
        <v>6</v>
      </c>
      <c r="G5" s="45">
        <v>1</v>
      </c>
      <c r="H5" s="45"/>
      <c r="I5" s="45"/>
      <c r="J5" s="45"/>
      <c r="K5" s="48" t="s">
        <v>16</v>
      </c>
      <c r="L5" s="49" t="s">
        <v>32</v>
      </c>
      <c r="M5" s="50"/>
      <c r="N5" s="47" t="s">
        <v>127</v>
      </c>
      <c r="O5" s="47"/>
    </row>
    <row r="6" spans="1:15" s="51" customFormat="1" ht="14.25" customHeight="1" x14ac:dyDescent="0.2">
      <c r="A6" s="45">
        <v>1966</v>
      </c>
      <c r="B6" s="46">
        <v>42298</v>
      </c>
      <c r="C6" s="47" t="s">
        <v>32</v>
      </c>
      <c r="D6" s="45">
        <v>0</v>
      </c>
      <c r="E6" s="45">
        <v>12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127</v>
      </c>
      <c r="O6" s="47"/>
    </row>
    <row r="7" spans="1:15" s="51" customFormat="1" ht="14.25" customHeight="1" x14ac:dyDescent="0.2">
      <c r="A7" s="52">
        <v>1967</v>
      </c>
      <c r="B7" s="46">
        <v>42297</v>
      </c>
      <c r="C7" s="47" t="s">
        <v>32</v>
      </c>
      <c r="D7" s="45">
        <v>20</v>
      </c>
      <c r="E7" s="45">
        <v>25</v>
      </c>
      <c r="F7" s="45" t="s">
        <v>7</v>
      </c>
      <c r="G7" s="45"/>
      <c r="H7" s="45">
        <v>1</v>
      </c>
      <c r="I7" s="45"/>
      <c r="J7" s="45"/>
      <c r="K7" s="48" t="s">
        <v>16</v>
      </c>
      <c r="L7" s="49" t="s">
        <v>39</v>
      </c>
      <c r="M7" s="50"/>
      <c r="N7" s="47" t="s">
        <v>127</v>
      </c>
      <c r="O7" s="47"/>
    </row>
    <row r="8" spans="1:15" s="51" customFormat="1" ht="14.25" customHeight="1" x14ac:dyDescent="0.2">
      <c r="A8" s="45">
        <v>1968</v>
      </c>
      <c r="B8" s="46">
        <v>42302</v>
      </c>
      <c r="C8" s="47" t="s">
        <v>32</v>
      </c>
      <c r="D8" s="45">
        <v>26</v>
      </c>
      <c r="E8" s="45">
        <v>6</v>
      </c>
      <c r="F8" s="45" t="s">
        <v>6</v>
      </c>
      <c r="G8" s="45">
        <v>1</v>
      </c>
      <c r="H8" s="45"/>
      <c r="I8" s="45"/>
      <c r="J8" s="45"/>
      <c r="K8" s="48" t="s">
        <v>17</v>
      </c>
      <c r="L8" s="49" t="s">
        <v>133</v>
      </c>
      <c r="M8" s="50"/>
      <c r="N8" s="47" t="s">
        <v>131</v>
      </c>
      <c r="O8" s="47"/>
    </row>
    <row r="9" spans="1:15" s="51" customFormat="1" ht="14.25" customHeight="1" x14ac:dyDescent="0.2">
      <c r="A9" s="52">
        <v>1969</v>
      </c>
      <c r="B9" s="46">
        <v>42301</v>
      </c>
      <c r="C9" s="47" t="s">
        <v>32</v>
      </c>
      <c r="D9" s="45">
        <v>16</v>
      </c>
      <c r="E9" s="45">
        <v>22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39</v>
      </c>
      <c r="M9" s="50"/>
      <c r="N9" s="47" t="s">
        <v>132</v>
      </c>
      <c r="O9" s="47"/>
    </row>
    <row r="10" spans="1:15" s="51" customFormat="1" ht="14.25" customHeight="1" x14ac:dyDescent="0.2">
      <c r="A10" s="45">
        <v>1970</v>
      </c>
      <c r="B10" s="46">
        <v>42293</v>
      </c>
      <c r="C10" s="47" t="s">
        <v>32</v>
      </c>
      <c r="D10" s="45">
        <v>0</v>
      </c>
      <c r="E10" s="45">
        <v>20</v>
      </c>
      <c r="F10" s="45" t="s">
        <v>7</v>
      </c>
      <c r="G10" s="45"/>
      <c r="H10" s="45">
        <v>1</v>
      </c>
      <c r="I10" s="45"/>
      <c r="J10" s="45"/>
      <c r="K10" s="48" t="s">
        <v>16</v>
      </c>
      <c r="L10" s="49" t="s">
        <v>39</v>
      </c>
      <c r="M10" s="50"/>
      <c r="N10" s="47" t="s">
        <v>132</v>
      </c>
      <c r="O10" s="47"/>
    </row>
    <row r="11" spans="1:15" s="51" customFormat="1" ht="14.25" customHeight="1" x14ac:dyDescent="0.2">
      <c r="A11" s="52">
        <v>1971</v>
      </c>
      <c r="B11" s="46">
        <v>42292</v>
      </c>
      <c r="C11" s="47" t="s">
        <v>32</v>
      </c>
      <c r="D11" s="45">
        <v>6</v>
      </c>
      <c r="E11" s="45">
        <v>18</v>
      </c>
      <c r="F11" s="45" t="s">
        <v>7</v>
      </c>
      <c r="G11" s="45"/>
      <c r="H11" s="45">
        <v>1</v>
      </c>
      <c r="I11" s="45"/>
      <c r="J11" s="45"/>
      <c r="K11" s="48" t="s">
        <v>17</v>
      </c>
      <c r="L11" s="49" t="s">
        <v>133</v>
      </c>
      <c r="M11" s="50"/>
      <c r="N11" s="47" t="s">
        <v>132</v>
      </c>
      <c r="O11" s="47"/>
    </row>
    <row r="12" spans="1:15" s="51" customFormat="1" ht="14.25" customHeight="1" x14ac:dyDescent="0.2">
      <c r="A12" s="45">
        <v>1972</v>
      </c>
      <c r="B12" s="46">
        <v>42297</v>
      </c>
      <c r="C12" s="47" t="s">
        <v>32</v>
      </c>
      <c r="D12" s="45">
        <v>24</v>
      </c>
      <c r="E12" s="45">
        <v>11</v>
      </c>
      <c r="F12" s="45" t="s">
        <v>6</v>
      </c>
      <c r="G12" s="45">
        <v>1</v>
      </c>
      <c r="H12" s="45"/>
      <c r="I12" s="45"/>
      <c r="J12" s="45"/>
      <c r="K12" s="48" t="s">
        <v>16</v>
      </c>
      <c r="L12" s="49" t="s">
        <v>32</v>
      </c>
      <c r="M12" s="50"/>
      <c r="N12" s="47" t="s">
        <v>135</v>
      </c>
      <c r="O12" s="47"/>
    </row>
    <row r="13" spans="1:15" s="51" customFormat="1" ht="14.25" customHeight="1" x14ac:dyDescent="0.2">
      <c r="A13" s="52">
        <v>1973</v>
      </c>
      <c r="B13" s="46">
        <v>42296</v>
      </c>
      <c r="C13" s="47" t="s">
        <v>32</v>
      </c>
      <c r="D13" s="45">
        <v>16</v>
      </c>
      <c r="E13" s="45">
        <v>8</v>
      </c>
      <c r="F13" s="45" t="s">
        <v>6</v>
      </c>
      <c r="G13" s="45">
        <v>1</v>
      </c>
      <c r="H13" s="45"/>
      <c r="I13" s="45"/>
      <c r="J13" s="45"/>
      <c r="K13" s="48" t="s">
        <v>17</v>
      </c>
      <c r="L13" s="49" t="s">
        <v>133</v>
      </c>
      <c r="M13" s="50"/>
      <c r="N13" s="47" t="s">
        <v>135</v>
      </c>
      <c r="O13" s="47"/>
    </row>
    <row r="14" spans="1:15" s="51" customFormat="1" ht="14.25" customHeight="1" x14ac:dyDescent="0.2">
      <c r="A14" s="45">
        <v>1974</v>
      </c>
      <c r="B14" s="46">
        <v>42267</v>
      </c>
      <c r="C14" s="47" t="s">
        <v>32</v>
      </c>
      <c r="D14" s="45">
        <v>38</v>
      </c>
      <c r="E14" s="45">
        <v>6</v>
      </c>
      <c r="F14" s="45" t="s">
        <v>6</v>
      </c>
      <c r="G14" s="45">
        <v>1</v>
      </c>
      <c r="H14" s="45"/>
      <c r="I14" s="45"/>
      <c r="J14" s="45"/>
      <c r="K14" s="48" t="s">
        <v>16</v>
      </c>
      <c r="L14" s="49" t="s">
        <v>39</v>
      </c>
      <c r="M14" s="50"/>
      <c r="N14" s="47" t="s">
        <v>135</v>
      </c>
      <c r="O14" s="47"/>
    </row>
    <row r="15" spans="1:15" s="51" customFormat="1" ht="14.25" customHeight="1" x14ac:dyDescent="0.2">
      <c r="A15" s="52">
        <v>1975</v>
      </c>
      <c r="B15" s="46">
        <v>42266</v>
      </c>
      <c r="C15" s="47" t="s">
        <v>32</v>
      </c>
      <c r="D15" s="45">
        <v>18</v>
      </c>
      <c r="E15" s="45">
        <v>0</v>
      </c>
      <c r="F15" s="45" t="s">
        <v>6</v>
      </c>
      <c r="G15" s="45">
        <v>1</v>
      </c>
      <c r="H15" s="45"/>
      <c r="I15" s="45"/>
      <c r="J15" s="45"/>
      <c r="K15" s="48" t="s">
        <v>17</v>
      </c>
      <c r="L15" s="49" t="s">
        <v>133</v>
      </c>
      <c r="M15" s="50"/>
      <c r="N15" s="47" t="s">
        <v>135</v>
      </c>
      <c r="O15" s="47"/>
    </row>
    <row r="16" spans="1:15" s="51" customFormat="1" ht="14.25" customHeight="1" x14ac:dyDescent="0.2">
      <c r="A16" s="45">
        <v>1976</v>
      </c>
      <c r="B16" s="46">
        <v>42306</v>
      </c>
      <c r="C16" s="47" t="s">
        <v>32</v>
      </c>
      <c r="D16" s="45">
        <v>48</v>
      </c>
      <c r="E16" s="45">
        <v>8</v>
      </c>
      <c r="F16" s="45" t="s">
        <v>6</v>
      </c>
      <c r="G16" s="45">
        <v>1</v>
      </c>
      <c r="H16" s="45"/>
      <c r="I16" s="45"/>
      <c r="J16" s="45"/>
      <c r="K16" s="48" t="s">
        <v>16</v>
      </c>
      <c r="L16" s="49" t="s">
        <v>39</v>
      </c>
      <c r="M16" s="50"/>
      <c r="N16" s="47" t="s">
        <v>135</v>
      </c>
      <c r="O16" s="47"/>
    </row>
    <row r="17" spans="1:15" s="51" customFormat="1" ht="14.25" customHeight="1" x14ac:dyDescent="0.2">
      <c r="A17" s="52">
        <v>1977</v>
      </c>
      <c r="B17" s="46">
        <v>42305</v>
      </c>
      <c r="C17" s="47" t="s">
        <v>32</v>
      </c>
      <c r="D17" s="45">
        <v>42</v>
      </c>
      <c r="E17" s="45">
        <v>7</v>
      </c>
      <c r="F17" s="45" t="s">
        <v>6</v>
      </c>
      <c r="G17" s="45">
        <v>1</v>
      </c>
      <c r="H17" s="45"/>
      <c r="I17" s="45"/>
      <c r="J17" s="45"/>
      <c r="K17" s="48" t="s">
        <v>17</v>
      </c>
      <c r="L17" s="49" t="s">
        <v>133</v>
      </c>
      <c r="M17" s="50"/>
      <c r="N17" s="47" t="s">
        <v>135</v>
      </c>
      <c r="O17" s="47"/>
    </row>
    <row r="18" spans="1:15" s="51" customFormat="1" ht="14.25" customHeight="1" x14ac:dyDescent="0.2">
      <c r="A18" s="45">
        <v>1978</v>
      </c>
      <c r="B18" s="46">
        <v>42304</v>
      </c>
      <c r="C18" s="47" t="s">
        <v>32</v>
      </c>
      <c r="D18" s="45">
        <v>40</v>
      </c>
      <c r="E18" s="45">
        <v>8</v>
      </c>
      <c r="F18" s="45" t="s">
        <v>6</v>
      </c>
      <c r="G18" s="45">
        <v>1</v>
      </c>
      <c r="H18" s="45"/>
      <c r="I18" s="45"/>
      <c r="J18" s="45"/>
      <c r="K18" s="48" t="s">
        <v>16</v>
      </c>
      <c r="L18" s="49" t="s">
        <v>39</v>
      </c>
      <c r="M18" s="50"/>
      <c r="N18" s="47" t="s">
        <v>135</v>
      </c>
      <c r="O18" s="47"/>
    </row>
    <row r="19" spans="1:15" s="51" customFormat="1" ht="14.25" customHeight="1" x14ac:dyDescent="0.2">
      <c r="A19" s="52">
        <v>1979</v>
      </c>
      <c r="B19" s="46">
        <v>42310</v>
      </c>
      <c r="C19" s="47" t="s">
        <v>32</v>
      </c>
      <c r="D19" s="45">
        <v>21</v>
      </c>
      <c r="E19" s="45">
        <v>18</v>
      </c>
      <c r="F19" s="45" t="s">
        <v>6</v>
      </c>
      <c r="G19" s="45">
        <v>1</v>
      </c>
      <c r="H19" s="45"/>
      <c r="I19" s="45"/>
      <c r="J19" s="45"/>
      <c r="K19" s="48" t="s">
        <v>16</v>
      </c>
      <c r="L19" s="49" t="s">
        <v>133</v>
      </c>
      <c r="M19" s="50"/>
      <c r="N19" s="47" t="s">
        <v>135</v>
      </c>
      <c r="O19" s="47"/>
    </row>
    <row r="20" spans="1:15" s="51" customFormat="1" ht="14.25" customHeight="1" x14ac:dyDescent="0.2">
      <c r="A20" s="45">
        <v>1980</v>
      </c>
      <c r="B20" s="46">
        <v>42315</v>
      </c>
      <c r="C20" s="47" t="s">
        <v>32</v>
      </c>
      <c r="D20" s="45">
        <v>19</v>
      </c>
      <c r="E20" s="45">
        <v>3</v>
      </c>
      <c r="F20" s="45" t="s">
        <v>6</v>
      </c>
      <c r="G20" s="45">
        <v>1</v>
      </c>
      <c r="H20" s="45"/>
      <c r="I20" s="45"/>
      <c r="J20" s="45"/>
      <c r="K20" s="48" t="s">
        <v>16</v>
      </c>
      <c r="L20" s="49" t="s">
        <v>39</v>
      </c>
      <c r="M20" s="50"/>
      <c r="N20" s="47" t="s">
        <v>135</v>
      </c>
      <c r="O20" s="47"/>
    </row>
    <row r="21" spans="1:15" s="51" customFormat="1" ht="14.25" customHeight="1" x14ac:dyDescent="0.2">
      <c r="A21" s="52">
        <v>1981</v>
      </c>
      <c r="B21" s="46">
        <v>42314</v>
      </c>
      <c r="C21" s="47" t="s">
        <v>32</v>
      </c>
      <c r="D21" s="45">
        <v>34</v>
      </c>
      <c r="E21" s="45">
        <v>0</v>
      </c>
      <c r="F21" s="45" t="s">
        <v>6</v>
      </c>
      <c r="G21" s="45">
        <v>1</v>
      </c>
      <c r="H21" s="45"/>
      <c r="I21" s="45"/>
      <c r="J21" s="45"/>
      <c r="K21" s="48" t="s">
        <v>17</v>
      </c>
      <c r="L21" s="49" t="s">
        <v>133</v>
      </c>
      <c r="M21" s="50"/>
      <c r="N21" s="47" t="s">
        <v>135</v>
      </c>
      <c r="O21" s="47"/>
    </row>
    <row r="22" spans="1:15" s="51" customFormat="1" ht="14.25" customHeight="1" x14ac:dyDescent="0.2">
      <c r="A22" s="45">
        <v>1982</v>
      </c>
      <c r="B22" s="46">
        <v>42271</v>
      </c>
      <c r="C22" s="47" t="s">
        <v>32</v>
      </c>
      <c r="D22" s="45">
        <v>17</v>
      </c>
      <c r="E22" s="45">
        <v>8</v>
      </c>
      <c r="F22" s="45" t="s">
        <v>6</v>
      </c>
      <c r="G22" s="45">
        <v>1</v>
      </c>
      <c r="H22" s="45"/>
      <c r="I22" s="45"/>
      <c r="J22" s="45"/>
      <c r="K22" s="48" t="s">
        <v>16</v>
      </c>
      <c r="L22" s="49" t="s">
        <v>39</v>
      </c>
      <c r="M22" s="50"/>
      <c r="N22" s="47" t="s">
        <v>135</v>
      </c>
      <c r="O22" s="47"/>
    </row>
    <row r="23" spans="1:15" s="51" customFormat="1" ht="14.25" customHeight="1" x14ac:dyDescent="0.2">
      <c r="A23" s="52">
        <v>1983</v>
      </c>
      <c r="B23" s="46">
        <v>42270</v>
      </c>
      <c r="C23" s="47" t="s">
        <v>32</v>
      </c>
      <c r="D23" s="45">
        <v>13</v>
      </c>
      <c r="E23" s="45">
        <v>7</v>
      </c>
      <c r="F23" s="45" t="s">
        <v>6</v>
      </c>
      <c r="G23" s="45">
        <v>1</v>
      </c>
      <c r="H23" s="45"/>
      <c r="I23" s="45"/>
      <c r="J23" s="45"/>
      <c r="K23" s="48" t="s">
        <v>17</v>
      </c>
      <c r="L23" s="49" t="s">
        <v>133</v>
      </c>
      <c r="M23" s="50"/>
      <c r="N23" s="47" t="s">
        <v>142</v>
      </c>
      <c r="O23" s="47"/>
    </row>
    <row r="24" spans="1:15" s="51" customFormat="1" ht="14.25" customHeight="1" x14ac:dyDescent="0.2">
      <c r="A24" s="45">
        <v>1984</v>
      </c>
      <c r="B24" s="46">
        <v>42310</v>
      </c>
      <c r="C24" s="47" t="s">
        <v>32</v>
      </c>
      <c r="D24" s="45">
        <v>19</v>
      </c>
      <c r="E24" s="45">
        <v>41</v>
      </c>
      <c r="F24" s="45" t="s">
        <v>7</v>
      </c>
      <c r="G24" s="45"/>
      <c r="H24" s="45">
        <v>1</v>
      </c>
      <c r="I24" s="45"/>
      <c r="J24" s="45"/>
      <c r="K24" s="48" t="s">
        <v>16</v>
      </c>
      <c r="L24" s="49" t="s">
        <v>39</v>
      </c>
      <c r="M24" s="50"/>
      <c r="N24" s="47" t="s">
        <v>142</v>
      </c>
      <c r="O24" s="47"/>
    </row>
    <row r="25" spans="1:15" s="51" customFormat="1" ht="14.25" customHeight="1" x14ac:dyDescent="0.2">
      <c r="A25" s="52">
        <v>1985</v>
      </c>
      <c r="B25" s="46">
        <v>42314</v>
      </c>
      <c r="C25" s="47" t="s">
        <v>32</v>
      </c>
      <c r="D25" s="45">
        <v>14</v>
      </c>
      <c r="E25" s="45">
        <v>27</v>
      </c>
      <c r="F25" s="45" t="s">
        <v>7</v>
      </c>
      <c r="G25" s="45"/>
      <c r="H25" s="45">
        <v>1</v>
      </c>
      <c r="I25" s="45"/>
      <c r="J25" s="45"/>
      <c r="K25" s="48" t="s">
        <v>17</v>
      </c>
      <c r="L25" s="49" t="s">
        <v>133</v>
      </c>
      <c r="M25" s="50"/>
      <c r="N25" s="47" t="s">
        <v>142</v>
      </c>
      <c r="O25" s="47" t="s">
        <v>134</v>
      </c>
    </row>
    <row r="26" spans="1:15" s="51" customFormat="1" ht="14.25" customHeight="1" x14ac:dyDescent="0.2">
      <c r="A26" s="45">
        <v>1986</v>
      </c>
      <c r="B26" s="46">
        <v>42280</v>
      </c>
      <c r="C26" s="47" t="s">
        <v>32</v>
      </c>
      <c r="D26" s="45">
        <v>6</v>
      </c>
      <c r="E26" s="45">
        <v>14</v>
      </c>
      <c r="F26" s="45" t="s">
        <v>7</v>
      </c>
      <c r="G26" s="45"/>
      <c r="H26" s="45">
        <v>1</v>
      </c>
      <c r="I26" s="45"/>
      <c r="J26" s="45"/>
      <c r="K26" s="48" t="s">
        <v>16</v>
      </c>
      <c r="L26" s="49" t="s">
        <v>39</v>
      </c>
      <c r="M26" s="50"/>
      <c r="N26" s="47" t="s">
        <v>142</v>
      </c>
      <c r="O26" s="47"/>
    </row>
    <row r="27" spans="1:15" s="51" customFormat="1" ht="14.25" customHeight="1" x14ac:dyDescent="0.2">
      <c r="A27" s="52">
        <v>1987</v>
      </c>
      <c r="B27" s="46">
        <v>42279</v>
      </c>
      <c r="C27" s="47" t="s">
        <v>32</v>
      </c>
      <c r="D27" s="45">
        <v>33</v>
      </c>
      <c r="E27" s="45">
        <v>6</v>
      </c>
      <c r="F27" s="45" t="s">
        <v>6</v>
      </c>
      <c r="G27" s="45">
        <v>1</v>
      </c>
      <c r="H27" s="45"/>
      <c r="I27" s="45"/>
      <c r="J27" s="45"/>
      <c r="K27" s="48" t="s">
        <v>17</v>
      </c>
      <c r="L27" s="49" t="s">
        <v>133</v>
      </c>
      <c r="M27" s="50"/>
      <c r="N27" s="47" t="s">
        <v>142</v>
      </c>
      <c r="O27" s="47"/>
    </row>
    <row r="28" spans="1:15" s="51" customFormat="1" ht="14.25" customHeight="1" x14ac:dyDescent="0.2">
      <c r="A28" s="45">
        <v>1988</v>
      </c>
      <c r="B28" s="46">
        <v>42270</v>
      </c>
      <c r="C28" s="47" t="s">
        <v>32</v>
      </c>
      <c r="D28" s="45">
        <v>20</v>
      </c>
      <c r="E28" s="45">
        <v>0</v>
      </c>
      <c r="F28" s="45" t="s">
        <v>6</v>
      </c>
      <c r="G28" s="45">
        <v>1</v>
      </c>
      <c r="H28" s="45"/>
      <c r="I28" s="45"/>
      <c r="J28" s="45"/>
      <c r="K28" s="48" t="s">
        <v>16</v>
      </c>
      <c r="L28" s="49" t="s">
        <v>39</v>
      </c>
      <c r="M28" s="50"/>
      <c r="N28" s="47" t="s">
        <v>142</v>
      </c>
      <c r="O28" s="47"/>
    </row>
    <row r="29" spans="1:15" s="51" customFormat="1" ht="14.25" customHeight="1" x14ac:dyDescent="0.2">
      <c r="A29" s="52">
        <v>1989</v>
      </c>
      <c r="B29" s="46">
        <v>42270</v>
      </c>
      <c r="C29" s="47" t="s">
        <v>32</v>
      </c>
      <c r="D29" s="45">
        <v>3</v>
      </c>
      <c r="E29" s="45">
        <v>6</v>
      </c>
      <c r="F29" s="45" t="s">
        <v>7</v>
      </c>
      <c r="G29" s="45"/>
      <c r="H29" s="45">
        <v>1</v>
      </c>
      <c r="I29" s="45"/>
      <c r="J29" s="45" t="s">
        <v>67</v>
      </c>
      <c r="K29" s="48" t="s">
        <v>17</v>
      </c>
      <c r="L29" s="49" t="s">
        <v>133</v>
      </c>
      <c r="M29" s="50"/>
      <c r="N29" s="47" t="s">
        <v>144</v>
      </c>
      <c r="O29" s="47"/>
    </row>
    <row r="30" spans="1:15" s="51" customFormat="1" ht="14.25" customHeight="1" x14ac:dyDescent="0.2">
      <c r="A30" s="45">
        <v>1990</v>
      </c>
      <c r="B30" s="46">
        <v>42310</v>
      </c>
      <c r="C30" s="47" t="s">
        <v>32</v>
      </c>
      <c r="D30" s="45">
        <v>0</v>
      </c>
      <c r="E30" s="45">
        <v>29</v>
      </c>
      <c r="F30" s="45" t="s">
        <v>7</v>
      </c>
      <c r="G30" s="45"/>
      <c r="H30" s="45">
        <v>1</v>
      </c>
      <c r="I30" s="45"/>
      <c r="J30" s="45"/>
      <c r="K30" s="48" t="s">
        <v>16</v>
      </c>
      <c r="L30" s="49" t="s">
        <v>39</v>
      </c>
      <c r="M30" s="50"/>
      <c r="N30" s="47" t="s">
        <v>144</v>
      </c>
      <c r="O30" s="47"/>
    </row>
    <row r="31" spans="1:15" s="51" customFormat="1" ht="14.25" customHeight="1" x14ac:dyDescent="0.2">
      <c r="A31" s="52">
        <v>1991</v>
      </c>
      <c r="B31" s="46">
        <v>42309</v>
      </c>
      <c r="C31" s="47" t="s">
        <v>32</v>
      </c>
      <c r="D31" s="45">
        <v>13</v>
      </c>
      <c r="E31" s="45">
        <v>39</v>
      </c>
      <c r="F31" s="45" t="s">
        <v>7</v>
      </c>
      <c r="G31" s="45"/>
      <c r="H31" s="45">
        <v>1</v>
      </c>
      <c r="I31" s="45"/>
      <c r="J31" s="45"/>
      <c r="K31" s="48" t="s">
        <v>16</v>
      </c>
      <c r="L31" s="49" t="s">
        <v>39</v>
      </c>
      <c r="M31" s="50"/>
      <c r="N31" s="47" t="s">
        <v>153</v>
      </c>
      <c r="O31" s="47"/>
    </row>
    <row r="32" spans="1:15" s="51" customFormat="1" ht="14.25" customHeight="1" x14ac:dyDescent="0.2">
      <c r="A32" s="45">
        <v>1992</v>
      </c>
      <c r="B32" s="46">
        <v>42293</v>
      </c>
      <c r="C32" s="47" t="s">
        <v>32</v>
      </c>
      <c r="D32" s="45">
        <v>28</v>
      </c>
      <c r="E32" s="45">
        <v>14</v>
      </c>
      <c r="F32" s="45" t="s">
        <v>6</v>
      </c>
      <c r="G32" s="45">
        <v>1</v>
      </c>
      <c r="H32" s="45"/>
      <c r="I32" s="45"/>
      <c r="J32" s="45"/>
      <c r="K32" s="48" t="s">
        <v>16</v>
      </c>
      <c r="L32" s="49" t="s">
        <v>39</v>
      </c>
      <c r="M32" s="50"/>
      <c r="N32" s="47" t="s">
        <v>150</v>
      </c>
      <c r="O32" s="47"/>
    </row>
    <row r="33" spans="1:15" s="51" customFormat="1" ht="14.25" customHeight="1" x14ac:dyDescent="0.2">
      <c r="A33" s="52">
        <v>1993</v>
      </c>
      <c r="B33" s="46">
        <v>42292</v>
      </c>
      <c r="C33" s="47" t="s">
        <v>32</v>
      </c>
      <c r="D33" s="45">
        <v>6</v>
      </c>
      <c r="E33" s="45">
        <v>14</v>
      </c>
      <c r="F33" s="45" t="s">
        <v>7</v>
      </c>
      <c r="G33" s="45"/>
      <c r="H33" s="45">
        <v>1</v>
      </c>
      <c r="I33" s="45"/>
      <c r="J33" s="45"/>
      <c r="K33" s="48" t="s">
        <v>17</v>
      </c>
      <c r="L33" s="49" t="s">
        <v>133</v>
      </c>
      <c r="M33" s="50"/>
      <c r="N33" s="47" t="s">
        <v>150</v>
      </c>
      <c r="O33" s="47"/>
    </row>
    <row r="34" spans="1:15" s="51" customFormat="1" ht="14.25" customHeight="1" x14ac:dyDescent="0.2">
      <c r="A34" s="45">
        <v>1994</v>
      </c>
      <c r="B34" s="46">
        <v>42312</v>
      </c>
      <c r="C34" s="47" t="s">
        <v>32</v>
      </c>
      <c r="D34" s="45">
        <v>6</v>
      </c>
      <c r="E34" s="45">
        <v>35</v>
      </c>
      <c r="F34" s="45" t="s">
        <v>7</v>
      </c>
      <c r="G34" s="45"/>
      <c r="H34" s="45">
        <v>1</v>
      </c>
      <c r="I34" s="45"/>
      <c r="J34" s="45"/>
      <c r="K34" s="48" t="s">
        <v>16</v>
      </c>
      <c r="L34" s="49" t="s">
        <v>39</v>
      </c>
      <c r="M34" s="50"/>
      <c r="N34" s="47" t="s">
        <v>150</v>
      </c>
      <c r="O34" s="47"/>
    </row>
    <row r="35" spans="1:15" s="51" customFormat="1" ht="14.25" customHeight="1" x14ac:dyDescent="0.2">
      <c r="A35" s="52">
        <v>1995</v>
      </c>
      <c r="B35" s="46">
        <v>42311</v>
      </c>
      <c r="C35" s="47" t="s">
        <v>32</v>
      </c>
      <c r="D35" s="45">
        <v>9</v>
      </c>
      <c r="E35" s="45">
        <v>10</v>
      </c>
      <c r="F35" s="45" t="s">
        <v>7</v>
      </c>
      <c r="G35" s="45"/>
      <c r="H35" s="45">
        <v>1</v>
      </c>
      <c r="I35" s="45"/>
      <c r="J35" s="45"/>
      <c r="K35" s="48" t="s">
        <v>17</v>
      </c>
      <c r="L35" s="49" t="s">
        <v>133</v>
      </c>
      <c r="M35" s="50"/>
      <c r="N35" s="47" t="s">
        <v>150</v>
      </c>
      <c r="O35" s="47"/>
    </row>
    <row r="36" spans="1:15" s="51" customFormat="1" ht="14.25" customHeight="1" x14ac:dyDescent="0.2">
      <c r="A36" s="45">
        <v>1996</v>
      </c>
      <c r="B36" s="46">
        <v>42288</v>
      </c>
      <c r="C36" s="47" t="s">
        <v>32</v>
      </c>
      <c r="D36" s="45">
        <v>13</v>
      </c>
      <c r="E36" s="45">
        <v>33</v>
      </c>
      <c r="F36" s="45" t="s">
        <v>7</v>
      </c>
      <c r="G36" s="45"/>
      <c r="H36" s="45">
        <v>1</v>
      </c>
      <c r="I36" s="45"/>
      <c r="J36" s="45"/>
      <c r="K36" s="48" t="s">
        <v>17</v>
      </c>
      <c r="L36" s="49" t="s">
        <v>133</v>
      </c>
      <c r="M36" s="50"/>
      <c r="N36" s="47" t="s">
        <v>151</v>
      </c>
      <c r="O36" s="47"/>
    </row>
    <row r="37" spans="1:15" s="51" customFormat="1" ht="14.25" customHeight="1" x14ac:dyDescent="0.2">
      <c r="A37" s="52">
        <v>1997</v>
      </c>
      <c r="B37" s="46">
        <v>42287</v>
      </c>
      <c r="C37" s="47" t="s">
        <v>32</v>
      </c>
      <c r="D37" s="45">
        <v>14</v>
      </c>
      <c r="E37" s="45">
        <v>49</v>
      </c>
      <c r="F37" s="45" t="s">
        <v>7</v>
      </c>
      <c r="G37" s="45"/>
      <c r="H37" s="45">
        <v>1</v>
      </c>
      <c r="I37" s="45"/>
      <c r="J37" s="45"/>
      <c r="K37" s="48" t="s">
        <v>16</v>
      </c>
      <c r="L37" s="49" t="s">
        <v>39</v>
      </c>
      <c r="M37" s="50"/>
      <c r="N37" s="47" t="s">
        <v>151</v>
      </c>
      <c r="O37" s="47"/>
    </row>
    <row r="38" spans="1:15" s="51" customFormat="1" ht="14.25" customHeight="1" x14ac:dyDescent="0.2">
      <c r="A38" s="45">
        <v>1998</v>
      </c>
      <c r="B38" s="46">
        <v>42286</v>
      </c>
      <c r="C38" s="47" t="s">
        <v>32</v>
      </c>
      <c r="D38" s="45">
        <v>22</v>
      </c>
      <c r="E38" s="45">
        <v>19</v>
      </c>
      <c r="F38" s="45" t="s">
        <v>6</v>
      </c>
      <c r="G38" s="45">
        <v>1</v>
      </c>
      <c r="H38" s="45"/>
      <c r="I38" s="45"/>
      <c r="J38" s="45"/>
      <c r="K38" s="48" t="s">
        <v>17</v>
      </c>
      <c r="L38" s="49" t="s">
        <v>133</v>
      </c>
      <c r="M38" s="50"/>
      <c r="N38" s="47" t="s">
        <v>151</v>
      </c>
      <c r="O38" s="47"/>
    </row>
    <row r="39" spans="1:15" s="51" customFormat="1" ht="14.25" customHeight="1" x14ac:dyDescent="0.2">
      <c r="A39" s="52">
        <v>1999</v>
      </c>
      <c r="B39" s="46">
        <v>42264</v>
      </c>
      <c r="C39" s="47" t="s">
        <v>32</v>
      </c>
      <c r="D39" s="45">
        <v>28</v>
      </c>
      <c r="E39" s="45">
        <v>6</v>
      </c>
      <c r="F39" s="45" t="s">
        <v>6</v>
      </c>
      <c r="G39" s="45">
        <v>1</v>
      </c>
      <c r="H39" s="45"/>
      <c r="I39" s="45"/>
      <c r="J39" s="45"/>
      <c r="K39" s="48" t="s">
        <v>16</v>
      </c>
      <c r="L39" s="49" t="s">
        <v>39</v>
      </c>
      <c r="M39" s="50"/>
      <c r="N39" s="47" t="s">
        <v>151</v>
      </c>
      <c r="O39" s="47"/>
    </row>
    <row r="40" spans="1:15" s="51" customFormat="1" ht="14.25" customHeight="1" x14ac:dyDescent="0.2">
      <c r="A40" s="45">
        <v>2000</v>
      </c>
      <c r="B40" s="46">
        <v>42262</v>
      </c>
      <c r="C40" s="47" t="s">
        <v>32</v>
      </c>
      <c r="D40" s="45">
        <v>19</v>
      </c>
      <c r="E40" s="45">
        <v>14</v>
      </c>
      <c r="F40" s="45" t="s">
        <v>6</v>
      </c>
      <c r="G40" s="45">
        <v>1</v>
      </c>
      <c r="H40" s="45"/>
      <c r="I40" s="45"/>
      <c r="J40" s="45"/>
      <c r="K40" s="48" t="s">
        <v>17</v>
      </c>
      <c r="L40" s="49" t="s">
        <v>133</v>
      </c>
      <c r="M40" s="50"/>
      <c r="N40" s="47" t="s">
        <v>151</v>
      </c>
      <c r="O40" s="47"/>
    </row>
    <row r="41" spans="1:15" s="51" customFormat="1" ht="14.25" customHeight="1" x14ac:dyDescent="0.2">
      <c r="A41" s="52">
        <v>2001</v>
      </c>
      <c r="B41" s="46">
        <v>42275</v>
      </c>
      <c r="C41" s="47" t="s">
        <v>32</v>
      </c>
      <c r="D41" s="45">
        <v>7</v>
      </c>
      <c r="E41" s="45">
        <v>36</v>
      </c>
      <c r="F41" s="45" t="s">
        <v>7</v>
      </c>
      <c r="G41" s="45"/>
      <c r="H41" s="45">
        <v>1</v>
      </c>
      <c r="I41" s="45"/>
      <c r="J41" s="45"/>
      <c r="K41" s="48" t="s">
        <v>17</v>
      </c>
      <c r="L41" s="49" t="s">
        <v>133</v>
      </c>
      <c r="M41" s="50"/>
      <c r="N41" s="47" t="s">
        <v>151</v>
      </c>
      <c r="O41" s="47"/>
    </row>
    <row r="42" spans="1:15" s="51" customFormat="1" ht="14.25" customHeight="1" x14ac:dyDescent="0.2">
      <c r="A42" s="45">
        <v>2002</v>
      </c>
      <c r="B42" s="46">
        <v>42274</v>
      </c>
      <c r="C42" s="47" t="s">
        <v>32</v>
      </c>
      <c r="D42" s="45">
        <v>21</v>
      </c>
      <c r="E42" s="45">
        <v>7</v>
      </c>
      <c r="F42" s="45" t="s">
        <v>6</v>
      </c>
      <c r="G42" s="45">
        <v>1</v>
      </c>
      <c r="H42" s="45"/>
      <c r="I42" s="45"/>
      <c r="J42" s="45"/>
      <c r="K42" s="48" t="s">
        <v>16</v>
      </c>
      <c r="L42" s="49" t="s">
        <v>39</v>
      </c>
      <c r="M42" s="50"/>
      <c r="N42" s="47" t="s">
        <v>151</v>
      </c>
      <c r="O42" s="47"/>
    </row>
    <row r="43" spans="1:15" s="51" customFormat="1" ht="14.25" customHeight="1" x14ac:dyDescent="0.2">
      <c r="A43" s="52">
        <v>2003</v>
      </c>
      <c r="B43" s="46">
        <v>42301</v>
      </c>
      <c r="C43" s="47" t="s">
        <v>32</v>
      </c>
      <c r="D43" s="45">
        <v>34</v>
      </c>
      <c r="E43" s="45">
        <v>14</v>
      </c>
      <c r="F43" s="45" t="s">
        <v>6</v>
      </c>
      <c r="G43" s="45">
        <v>1</v>
      </c>
      <c r="H43" s="45"/>
      <c r="I43" s="45"/>
      <c r="J43" s="45"/>
      <c r="K43" s="48" t="s">
        <v>17</v>
      </c>
      <c r="L43" s="49" t="s">
        <v>133</v>
      </c>
      <c r="M43" s="50"/>
      <c r="N43" s="47" t="s">
        <v>151</v>
      </c>
      <c r="O43" s="47"/>
    </row>
    <row r="44" spans="1:15" s="51" customFormat="1" ht="14.25" customHeight="1" x14ac:dyDescent="0.2">
      <c r="A44" s="45">
        <v>2004</v>
      </c>
      <c r="B44" s="46">
        <v>42306</v>
      </c>
      <c r="C44" s="47" t="s">
        <v>32</v>
      </c>
      <c r="D44" s="45">
        <v>14</v>
      </c>
      <c r="E44" s="45">
        <v>21</v>
      </c>
      <c r="F44" s="45" t="s">
        <v>7</v>
      </c>
      <c r="G44" s="45"/>
      <c r="H44" s="45">
        <v>1</v>
      </c>
      <c r="I44" s="45"/>
      <c r="J44" s="45"/>
      <c r="K44" s="48" t="s">
        <v>16</v>
      </c>
      <c r="L44" s="49" t="s">
        <v>39</v>
      </c>
      <c r="M44" s="50"/>
      <c r="N44" s="47" t="s">
        <v>151</v>
      </c>
      <c r="O44" s="47"/>
    </row>
    <row r="45" spans="1:15" s="51" customFormat="1" ht="14.25" customHeight="1" x14ac:dyDescent="0.2">
      <c r="A45" s="52">
        <v>2005</v>
      </c>
      <c r="B45" s="46">
        <v>42313</v>
      </c>
      <c r="C45" s="47" t="s">
        <v>32</v>
      </c>
      <c r="D45" s="45">
        <v>31</v>
      </c>
      <c r="E45" s="45">
        <v>0</v>
      </c>
      <c r="F45" s="45" t="s">
        <v>6</v>
      </c>
      <c r="G45" s="45">
        <v>1</v>
      </c>
      <c r="H45" s="45"/>
      <c r="I45" s="45"/>
      <c r="J45" s="45"/>
      <c r="K45" s="48" t="s">
        <v>17</v>
      </c>
      <c r="L45" s="49" t="s">
        <v>133</v>
      </c>
      <c r="M45" s="50"/>
      <c r="N45" s="47" t="s">
        <v>151</v>
      </c>
      <c r="O45" s="47"/>
    </row>
    <row r="46" spans="1:15" s="51" customFormat="1" ht="14.25" customHeight="1" x14ac:dyDescent="0.2">
      <c r="A46" s="45">
        <v>2006</v>
      </c>
      <c r="B46" s="46">
        <v>42311</v>
      </c>
      <c r="C46" s="47" t="s">
        <v>32</v>
      </c>
      <c r="D46" s="45">
        <v>28</v>
      </c>
      <c r="E46" s="45">
        <v>21</v>
      </c>
      <c r="F46" s="45" t="s">
        <v>6</v>
      </c>
      <c r="G46" s="45">
        <v>1</v>
      </c>
      <c r="H46" s="45"/>
      <c r="I46" s="45"/>
      <c r="J46" s="45"/>
      <c r="K46" s="48" t="s">
        <v>17</v>
      </c>
      <c r="L46" s="49" t="s">
        <v>133</v>
      </c>
      <c r="M46" s="50"/>
      <c r="N46" s="47" t="s">
        <v>151</v>
      </c>
      <c r="O46" s="47"/>
    </row>
    <row r="47" spans="1:15" s="51" customFormat="1" ht="14.25" customHeight="1" x14ac:dyDescent="0.2">
      <c r="A47" s="52">
        <v>2007</v>
      </c>
      <c r="B47" s="46">
        <v>42310</v>
      </c>
      <c r="C47" s="47" t="s">
        <v>32</v>
      </c>
      <c r="D47" s="45">
        <v>28</v>
      </c>
      <c r="E47" s="45">
        <v>34</v>
      </c>
      <c r="F47" s="45" t="s">
        <v>7</v>
      </c>
      <c r="G47" s="45"/>
      <c r="H47" s="45">
        <v>1</v>
      </c>
      <c r="I47" s="45"/>
      <c r="J47" s="45"/>
      <c r="K47" s="48" t="s">
        <v>17</v>
      </c>
      <c r="L47" s="49" t="s">
        <v>133</v>
      </c>
      <c r="M47" s="50"/>
      <c r="N47" s="47" t="s">
        <v>151</v>
      </c>
      <c r="O47" s="47"/>
    </row>
    <row r="48" spans="1:15" s="51" customFormat="1" ht="14.25" customHeight="1" x14ac:dyDescent="0.2">
      <c r="A48" s="45">
        <v>2008</v>
      </c>
      <c r="B48" s="46">
        <v>42308</v>
      </c>
      <c r="C48" s="47" t="s">
        <v>32</v>
      </c>
      <c r="D48" s="45">
        <v>14</v>
      </c>
      <c r="E48" s="45">
        <v>21</v>
      </c>
      <c r="F48" s="45" t="s">
        <v>7</v>
      </c>
      <c r="G48" s="45"/>
      <c r="H48" s="45">
        <v>1</v>
      </c>
      <c r="I48" s="45"/>
      <c r="J48" s="45"/>
      <c r="K48" s="48" t="s">
        <v>16</v>
      </c>
      <c r="L48" s="49" t="s">
        <v>39</v>
      </c>
      <c r="M48" s="50"/>
      <c r="N48" s="47" t="s">
        <v>151</v>
      </c>
      <c r="O48" s="47"/>
    </row>
    <row r="49" spans="1:15" s="51" customFormat="1" ht="14.25" customHeight="1" x14ac:dyDescent="0.2">
      <c r="A49" s="52">
        <v>2009</v>
      </c>
      <c r="B49" s="46">
        <v>42321</v>
      </c>
      <c r="C49" s="47" t="s">
        <v>32</v>
      </c>
      <c r="D49" s="45">
        <v>34</v>
      </c>
      <c r="E49" s="45">
        <v>13</v>
      </c>
      <c r="F49" s="45" t="s">
        <v>6</v>
      </c>
      <c r="G49" s="45">
        <v>1</v>
      </c>
      <c r="H49" s="45"/>
      <c r="I49" s="45"/>
      <c r="J49" s="45"/>
      <c r="K49" s="48" t="s">
        <v>17</v>
      </c>
      <c r="L49" s="49" t="s">
        <v>133</v>
      </c>
      <c r="M49" s="50"/>
      <c r="N49" s="47" t="s">
        <v>151</v>
      </c>
      <c r="O49" s="47"/>
    </row>
    <row r="50" spans="1:15" s="51" customFormat="1" ht="14.25" customHeight="1" x14ac:dyDescent="0.2">
      <c r="A50" s="52">
        <v>2009</v>
      </c>
      <c r="B50" s="46">
        <v>42328</v>
      </c>
      <c r="C50" s="47" t="s">
        <v>32</v>
      </c>
      <c r="D50" s="45">
        <v>20</v>
      </c>
      <c r="E50" s="45">
        <v>7</v>
      </c>
      <c r="F50" s="45" t="s">
        <v>6</v>
      </c>
      <c r="G50" s="45">
        <v>1</v>
      </c>
      <c r="H50" s="45"/>
      <c r="I50" s="45"/>
      <c r="J50" s="45"/>
      <c r="K50" s="48" t="s">
        <v>17</v>
      </c>
      <c r="L50" s="49" t="s">
        <v>133</v>
      </c>
      <c r="M50" s="50"/>
      <c r="N50" s="47" t="s">
        <v>151</v>
      </c>
      <c r="O50" s="47" t="s">
        <v>141</v>
      </c>
    </row>
    <row r="51" spans="1:15" s="51" customFormat="1" ht="14.25" customHeight="1" x14ac:dyDescent="0.2">
      <c r="A51" s="45">
        <v>2010</v>
      </c>
      <c r="B51" s="46">
        <v>42320</v>
      </c>
      <c r="C51" s="47" t="s">
        <v>32</v>
      </c>
      <c r="D51" s="45">
        <v>28</v>
      </c>
      <c r="E51" s="45">
        <v>14</v>
      </c>
      <c r="F51" s="45" t="s">
        <v>6</v>
      </c>
      <c r="G51" s="45">
        <v>1</v>
      </c>
      <c r="H51" s="45"/>
      <c r="I51" s="45"/>
      <c r="J51" s="45"/>
      <c r="K51" s="48" t="s">
        <v>16</v>
      </c>
      <c r="L51" s="49" t="s">
        <v>39</v>
      </c>
      <c r="M51" s="50"/>
      <c r="N51" s="47" t="s">
        <v>151</v>
      </c>
      <c r="O51" s="47"/>
    </row>
    <row r="52" spans="1:15" s="51" customFormat="1" ht="14.25" customHeight="1" x14ac:dyDescent="0.2">
      <c r="A52" s="52">
        <v>2011</v>
      </c>
      <c r="B52" s="46">
        <v>42305</v>
      </c>
      <c r="C52" s="47" t="s">
        <v>32</v>
      </c>
      <c r="D52" s="45">
        <v>42</v>
      </c>
      <c r="E52" s="45">
        <v>7</v>
      </c>
      <c r="F52" s="45" t="s">
        <v>6</v>
      </c>
      <c r="G52" s="45">
        <v>1</v>
      </c>
      <c r="H52" s="45"/>
      <c r="I52" s="45"/>
      <c r="J52" s="45"/>
      <c r="K52" s="48" t="s">
        <v>17</v>
      </c>
      <c r="L52" s="49" t="s">
        <v>133</v>
      </c>
      <c r="M52" s="50"/>
      <c r="N52" s="47" t="s">
        <v>151</v>
      </c>
      <c r="O52" s="47"/>
    </row>
    <row r="53" spans="1:15" s="51" customFormat="1" ht="14.25" customHeight="1" x14ac:dyDescent="0.2">
      <c r="A53" s="45">
        <v>2012</v>
      </c>
      <c r="B53" s="46">
        <v>42303</v>
      </c>
      <c r="C53" s="47" t="s">
        <v>32</v>
      </c>
      <c r="D53" s="45">
        <v>56</v>
      </c>
      <c r="E53" s="45">
        <v>0</v>
      </c>
      <c r="F53" s="45" t="s">
        <v>6</v>
      </c>
      <c r="G53" s="45">
        <v>1</v>
      </c>
      <c r="H53" s="45"/>
      <c r="I53" s="45"/>
      <c r="J53" s="45"/>
      <c r="K53" s="48" t="s">
        <v>16</v>
      </c>
      <c r="L53" s="49" t="s">
        <v>39</v>
      </c>
      <c r="M53" s="50"/>
      <c r="N53" s="47" t="s">
        <v>151</v>
      </c>
      <c r="O53" s="47"/>
    </row>
    <row r="54" spans="1:15" s="51" customFormat="1" ht="14.25" customHeight="1" x14ac:dyDescent="0.2">
      <c r="A54" s="52">
        <v>2013</v>
      </c>
      <c r="B54" s="46">
        <v>42274</v>
      </c>
      <c r="C54" s="47" t="s">
        <v>32</v>
      </c>
      <c r="D54" s="45">
        <v>49</v>
      </c>
      <c r="E54" s="45">
        <v>0</v>
      </c>
      <c r="F54" s="45" t="s">
        <v>6</v>
      </c>
      <c r="G54" s="45">
        <v>1</v>
      </c>
      <c r="H54" s="45"/>
      <c r="I54" s="45"/>
      <c r="J54" s="45"/>
      <c r="K54" s="48" t="s">
        <v>17</v>
      </c>
      <c r="L54" s="49" t="s">
        <v>133</v>
      </c>
      <c r="M54" s="50"/>
      <c r="N54" s="47" t="s">
        <v>151</v>
      </c>
      <c r="O54" s="47"/>
    </row>
    <row r="55" spans="1:15" s="51" customFormat="1" ht="14.25" customHeight="1" x14ac:dyDescent="0.2">
      <c r="A55" s="45">
        <v>2014</v>
      </c>
      <c r="B55" s="46">
        <v>42273</v>
      </c>
      <c r="C55" s="47" t="s">
        <v>32</v>
      </c>
      <c r="D55" s="45">
        <v>28</v>
      </c>
      <c r="E55" s="45">
        <v>0</v>
      </c>
      <c r="F55" s="45" t="s">
        <v>6</v>
      </c>
      <c r="G55" s="45">
        <v>1</v>
      </c>
      <c r="H55" s="45"/>
      <c r="I55" s="45"/>
      <c r="J55" s="45"/>
      <c r="K55" s="48" t="s">
        <v>16</v>
      </c>
      <c r="L55" s="49" t="s">
        <v>39</v>
      </c>
      <c r="M55" s="50"/>
      <c r="N55" s="47" t="s">
        <v>151</v>
      </c>
      <c r="O55" s="47"/>
    </row>
    <row r="56" spans="1:15" s="51" customFormat="1" ht="14.25" customHeight="1" x14ac:dyDescent="0.2">
      <c r="A56" s="52">
        <v>2015</v>
      </c>
      <c r="B56" s="46">
        <v>42278</v>
      </c>
      <c r="C56" s="47" t="s">
        <v>32</v>
      </c>
      <c r="D56" s="45">
        <v>21</v>
      </c>
      <c r="E56" s="45">
        <v>14</v>
      </c>
      <c r="F56" s="45" t="s">
        <v>6</v>
      </c>
      <c r="G56" s="45">
        <v>1</v>
      </c>
      <c r="H56" s="45"/>
      <c r="I56" s="45"/>
      <c r="J56" s="45"/>
      <c r="K56" s="48" t="s">
        <v>17</v>
      </c>
      <c r="L56" s="49" t="s">
        <v>133</v>
      </c>
      <c r="M56" s="50"/>
      <c r="N56" s="47" t="s">
        <v>151</v>
      </c>
      <c r="O56" s="47"/>
    </row>
    <row r="57" spans="1:15" s="51" customFormat="1" ht="14.25" customHeight="1" x14ac:dyDescent="0.2">
      <c r="A57" s="45">
        <v>2016</v>
      </c>
      <c r="B57" s="46">
        <v>42644</v>
      </c>
      <c r="C57" s="47" t="s">
        <v>32</v>
      </c>
      <c r="D57" s="45">
        <v>49</v>
      </c>
      <c r="E57" s="45">
        <v>7</v>
      </c>
      <c r="F57" s="45" t="s">
        <v>6</v>
      </c>
      <c r="G57" s="45">
        <v>1</v>
      </c>
      <c r="H57" s="45"/>
      <c r="I57" s="45"/>
      <c r="J57" s="45"/>
      <c r="K57" s="48" t="s">
        <v>16</v>
      </c>
      <c r="L57" s="49" t="s">
        <v>39</v>
      </c>
      <c r="M57" s="50"/>
      <c r="N57" s="47" t="s">
        <v>151</v>
      </c>
      <c r="O57" s="47" t="s">
        <v>99</v>
      </c>
    </row>
    <row r="58" spans="1:15" s="51" customFormat="1" ht="14.25" customHeight="1" x14ac:dyDescent="0.2">
      <c r="A58" s="10"/>
      <c r="B58" s="11" t="s">
        <v>15</v>
      </c>
      <c r="C58" s="12" t="s">
        <v>15</v>
      </c>
      <c r="D58" s="10" t="s">
        <v>15</v>
      </c>
      <c r="E58" s="10" t="s">
        <v>15</v>
      </c>
      <c r="F58" s="10" t="s">
        <v>15</v>
      </c>
      <c r="G58" s="10"/>
      <c r="H58" s="10"/>
      <c r="I58" s="10"/>
      <c r="J58" s="10"/>
      <c r="K58" s="13"/>
      <c r="L58" s="14"/>
      <c r="M58" s="15"/>
      <c r="N58" s="12" t="s">
        <v>15</v>
      </c>
      <c r="O58" s="12" t="s">
        <v>15</v>
      </c>
    </row>
    <row r="59" spans="1:15" ht="14.25" customHeight="1" x14ac:dyDescent="0.25">
      <c r="A59" s="16"/>
      <c r="B59"/>
      <c r="D59" s="17">
        <f>SUM(D2:D57)</f>
        <v>1253</v>
      </c>
      <c r="E59" s="17">
        <f>SUM(E2:E57)</f>
        <v>784</v>
      </c>
      <c r="G59" s="10">
        <f>SUM(G2:G57)</f>
        <v>36</v>
      </c>
      <c r="H59" s="10">
        <f>SUM(H2:H57)</f>
        <v>20</v>
      </c>
      <c r="I59" s="10">
        <f>SUM(I2:I57)</f>
        <v>0</v>
      </c>
      <c r="J59" s="18">
        <f>(G59+(I59/2))/(G59+H59+I59)</f>
        <v>0.6428571428571429</v>
      </c>
    </row>
    <row r="60" spans="1:15" ht="14.25" customHeight="1" x14ac:dyDescent="0.2">
      <c r="A60" s="16"/>
      <c r="D60" s="19">
        <f>AVERAGE(D2:D57)</f>
        <v>22.375</v>
      </c>
      <c r="E60" s="19">
        <f>AVERAGE(E2:E57)</f>
        <v>14</v>
      </c>
      <c r="F60" s="19">
        <f>D60-E60</f>
        <v>8.375</v>
      </c>
    </row>
  </sheetData>
  <conditionalFormatting sqref="F60">
    <cfRule type="cellIs" dxfId="5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workbookViewId="0">
      <pane ySplit="1" topLeftCell="A2" activePane="bottomLeft" state="frozen"/>
      <selection pane="bottomLeft" activeCell="L28" sqref="L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1988</v>
      </c>
      <c r="B2" s="46">
        <v>42249</v>
      </c>
      <c r="C2" s="47" t="s">
        <v>53</v>
      </c>
      <c r="D2" s="45">
        <v>6</v>
      </c>
      <c r="E2" s="45">
        <v>13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73</v>
      </c>
      <c r="M2" s="50"/>
      <c r="N2" s="47" t="s">
        <v>142</v>
      </c>
      <c r="O2" s="47"/>
    </row>
    <row r="3" spans="1:15" s="51" customFormat="1" ht="14.25" customHeight="1" x14ac:dyDescent="0.2">
      <c r="A3" s="52">
        <v>1989</v>
      </c>
      <c r="B3" s="46">
        <v>42248</v>
      </c>
      <c r="C3" s="47" t="s">
        <v>53</v>
      </c>
      <c r="D3" s="45">
        <v>20</v>
      </c>
      <c r="E3" s="45">
        <v>29</v>
      </c>
      <c r="F3" s="45" t="s">
        <v>7</v>
      </c>
      <c r="G3" s="45"/>
      <c r="H3" s="45">
        <v>1</v>
      </c>
      <c r="I3" s="45"/>
      <c r="J3" s="45"/>
      <c r="K3" s="48" t="s">
        <v>17</v>
      </c>
      <c r="L3" s="49" t="s">
        <v>133</v>
      </c>
      <c r="M3" s="50"/>
      <c r="N3" s="47" t="s">
        <v>144</v>
      </c>
      <c r="O3" s="47"/>
    </row>
    <row r="4" spans="1:15" s="51" customFormat="1" ht="14.25" customHeight="1" x14ac:dyDescent="0.2">
      <c r="A4" s="45">
        <v>1990</v>
      </c>
      <c r="B4" s="46">
        <v>42254</v>
      </c>
      <c r="C4" s="47" t="s">
        <v>53</v>
      </c>
      <c r="D4" s="45">
        <v>16</v>
      </c>
      <c r="E4" s="45">
        <v>12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144</v>
      </c>
      <c r="O4" s="47"/>
    </row>
    <row r="5" spans="1:15" s="51" customFormat="1" ht="14.25" customHeight="1" x14ac:dyDescent="0.2">
      <c r="A5" s="52">
        <v>1991</v>
      </c>
      <c r="B5" s="46">
        <v>42253</v>
      </c>
      <c r="C5" s="47" t="s">
        <v>53</v>
      </c>
      <c r="D5" s="45">
        <v>0</v>
      </c>
      <c r="E5" s="45">
        <v>21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73</v>
      </c>
      <c r="M5" s="50"/>
      <c r="N5" s="47" t="s">
        <v>153</v>
      </c>
      <c r="O5" s="47"/>
    </row>
    <row r="6" spans="1:15" s="51" customFormat="1" ht="14.25" customHeight="1" x14ac:dyDescent="0.2">
      <c r="A6" s="45">
        <v>1992</v>
      </c>
      <c r="B6" s="46">
        <v>42273</v>
      </c>
      <c r="C6" s="47" t="s">
        <v>53</v>
      </c>
      <c r="D6" s="45">
        <v>7</v>
      </c>
      <c r="E6" s="45">
        <v>17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150</v>
      </c>
      <c r="O6" s="47" t="s">
        <v>99</v>
      </c>
    </row>
    <row r="7" spans="1:15" s="51" customFormat="1" ht="14.25" customHeight="1" x14ac:dyDescent="0.2">
      <c r="A7" s="52">
        <v>1993</v>
      </c>
      <c r="B7" s="46">
        <v>42271</v>
      </c>
      <c r="C7" s="47" t="s">
        <v>53</v>
      </c>
      <c r="D7" s="45">
        <v>27</v>
      </c>
      <c r="E7" s="45">
        <v>8</v>
      </c>
      <c r="F7" s="45" t="s">
        <v>6</v>
      </c>
      <c r="G7" s="45">
        <v>1</v>
      </c>
      <c r="H7" s="45"/>
      <c r="I7" s="45"/>
      <c r="J7" s="45"/>
      <c r="K7" s="48" t="s">
        <v>16</v>
      </c>
      <c r="L7" s="49" t="s">
        <v>73</v>
      </c>
      <c r="M7" s="50"/>
      <c r="N7" s="47" t="s">
        <v>150</v>
      </c>
      <c r="O7" s="47"/>
    </row>
    <row r="8" spans="1:15" s="51" customFormat="1" ht="14.25" customHeight="1" x14ac:dyDescent="0.2">
      <c r="A8" s="45">
        <v>1994</v>
      </c>
      <c r="B8" s="46">
        <v>42270</v>
      </c>
      <c r="C8" s="47" t="s">
        <v>53</v>
      </c>
      <c r="D8" s="45">
        <v>38</v>
      </c>
      <c r="E8" s="45">
        <v>7</v>
      </c>
      <c r="F8" s="45" t="s">
        <v>6</v>
      </c>
      <c r="G8" s="45">
        <v>1</v>
      </c>
      <c r="H8" s="45"/>
      <c r="I8" s="45"/>
      <c r="J8" s="45"/>
      <c r="K8" s="48" t="s">
        <v>17</v>
      </c>
      <c r="L8" s="49" t="s">
        <v>133</v>
      </c>
      <c r="M8" s="50"/>
      <c r="N8" s="47" t="s">
        <v>150</v>
      </c>
      <c r="O8" s="47"/>
    </row>
    <row r="9" spans="1:15" s="51" customFormat="1" ht="14.25" customHeight="1" x14ac:dyDescent="0.2">
      <c r="A9" s="52">
        <v>1995</v>
      </c>
      <c r="B9" s="46">
        <v>42269</v>
      </c>
      <c r="C9" s="47" t="s">
        <v>53</v>
      </c>
      <c r="D9" s="45">
        <v>34</v>
      </c>
      <c r="E9" s="45">
        <v>7</v>
      </c>
      <c r="F9" s="45" t="s">
        <v>6</v>
      </c>
      <c r="G9" s="45">
        <v>1</v>
      </c>
      <c r="H9" s="45"/>
      <c r="I9" s="45"/>
      <c r="J9" s="45"/>
      <c r="K9" s="48" t="s">
        <v>16</v>
      </c>
      <c r="L9" s="49" t="s">
        <v>73</v>
      </c>
      <c r="M9" s="50"/>
      <c r="N9" s="47" t="s">
        <v>150</v>
      </c>
      <c r="O9" s="47"/>
    </row>
    <row r="10" spans="1:15" s="51" customFormat="1" ht="14.25" customHeight="1" x14ac:dyDescent="0.2">
      <c r="A10" s="45">
        <v>1996</v>
      </c>
      <c r="B10" s="46">
        <v>42267</v>
      </c>
      <c r="C10" s="47" t="s">
        <v>53</v>
      </c>
      <c r="D10" s="45">
        <v>10</v>
      </c>
      <c r="E10" s="45">
        <v>27</v>
      </c>
      <c r="F10" s="45" t="s">
        <v>7</v>
      </c>
      <c r="G10" s="45"/>
      <c r="H10" s="45">
        <v>1</v>
      </c>
      <c r="I10" s="45"/>
      <c r="J10" s="45"/>
      <c r="K10" s="48" t="s">
        <v>16</v>
      </c>
      <c r="L10" s="49" t="s">
        <v>73</v>
      </c>
      <c r="M10" s="50"/>
      <c r="N10" s="47" t="s">
        <v>151</v>
      </c>
      <c r="O10" s="47"/>
    </row>
    <row r="11" spans="1:15" s="51" customFormat="1" ht="14.25" customHeight="1" x14ac:dyDescent="0.2">
      <c r="A11" s="52">
        <v>1997</v>
      </c>
      <c r="B11" s="46">
        <v>42266</v>
      </c>
      <c r="C11" s="47" t="s">
        <v>53</v>
      </c>
      <c r="D11" s="45">
        <v>30</v>
      </c>
      <c r="E11" s="45">
        <v>13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151</v>
      </c>
      <c r="O11" s="47"/>
    </row>
    <row r="12" spans="1:15" s="51" customFormat="1" ht="14.25" customHeight="1" x14ac:dyDescent="0.2">
      <c r="A12" s="45">
        <v>1998</v>
      </c>
      <c r="B12" s="46">
        <v>42265</v>
      </c>
      <c r="C12" s="47" t="s">
        <v>53</v>
      </c>
      <c r="D12" s="45">
        <v>38</v>
      </c>
      <c r="E12" s="45">
        <v>23</v>
      </c>
      <c r="F12" s="45" t="s">
        <v>6</v>
      </c>
      <c r="G12" s="45">
        <v>1</v>
      </c>
      <c r="H12" s="45"/>
      <c r="I12" s="45"/>
      <c r="J12" s="45"/>
      <c r="K12" s="48" t="s">
        <v>16</v>
      </c>
      <c r="L12" s="49" t="s">
        <v>73</v>
      </c>
      <c r="M12" s="50"/>
      <c r="N12" s="47" t="s">
        <v>151</v>
      </c>
      <c r="O12" s="47"/>
    </row>
    <row r="13" spans="1:15" s="51" customFormat="1" ht="14.25" customHeight="1" x14ac:dyDescent="0.2">
      <c r="A13" s="52">
        <v>2001</v>
      </c>
      <c r="B13" s="46">
        <v>42317</v>
      </c>
      <c r="C13" s="47" t="s">
        <v>53</v>
      </c>
      <c r="D13" s="45">
        <v>48</v>
      </c>
      <c r="E13" s="45">
        <v>13</v>
      </c>
      <c r="F13" s="45" t="s">
        <v>6</v>
      </c>
      <c r="G13" s="45">
        <v>1</v>
      </c>
      <c r="H13" s="45"/>
      <c r="I13" s="45"/>
      <c r="J13" s="45"/>
      <c r="K13" s="48" t="s">
        <v>16</v>
      </c>
      <c r="L13" s="49" t="s">
        <v>73</v>
      </c>
      <c r="M13" s="50"/>
      <c r="N13" s="47" t="s">
        <v>151</v>
      </c>
      <c r="O13" s="47"/>
    </row>
    <row r="14" spans="1:15" s="51" customFormat="1" ht="14.25" customHeight="1" x14ac:dyDescent="0.2">
      <c r="A14" s="45">
        <v>2002</v>
      </c>
      <c r="B14" s="46">
        <v>42316</v>
      </c>
      <c r="C14" s="47" t="s">
        <v>53</v>
      </c>
      <c r="D14" s="45">
        <v>56</v>
      </c>
      <c r="E14" s="45">
        <v>0</v>
      </c>
      <c r="F14" s="45" t="s">
        <v>6</v>
      </c>
      <c r="G14" s="45">
        <v>1</v>
      </c>
      <c r="H14" s="45"/>
      <c r="I14" s="45"/>
      <c r="J14" s="45"/>
      <c r="K14" s="48" t="s">
        <v>17</v>
      </c>
      <c r="L14" s="49" t="s">
        <v>133</v>
      </c>
      <c r="M14" s="50"/>
      <c r="N14" s="47" t="s">
        <v>151</v>
      </c>
      <c r="O14" s="47"/>
    </row>
    <row r="15" spans="1:15" s="51" customFormat="1" ht="14.25" customHeight="1" x14ac:dyDescent="0.2">
      <c r="A15" s="52">
        <v>2003</v>
      </c>
      <c r="B15" s="46">
        <v>42308</v>
      </c>
      <c r="C15" s="47" t="s">
        <v>53</v>
      </c>
      <c r="D15" s="45">
        <v>20</v>
      </c>
      <c r="E15" s="45">
        <v>29</v>
      </c>
      <c r="F15" s="45" t="s">
        <v>7</v>
      </c>
      <c r="G15" s="45"/>
      <c r="H15" s="45">
        <v>1</v>
      </c>
      <c r="I15" s="45"/>
      <c r="J15" s="45"/>
      <c r="K15" s="48" t="s">
        <v>16</v>
      </c>
      <c r="L15" s="49" t="s">
        <v>73</v>
      </c>
      <c r="M15" s="50"/>
      <c r="N15" s="47" t="s">
        <v>151</v>
      </c>
      <c r="O15" s="47"/>
    </row>
    <row r="16" spans="1:15" s="51" customFormat="1" ht="14.25" customHeight="1" x14ac:dyDescent="0.2">
      <c r="A16" s="45">
        <v>2004</v>
      </c>
      <c r="B16" s="46">
        <v>42313</v>
      </c>
      <c r="C16" s="47" t="s">
        <v>53</v>
      </c>
      <c r="D16" s="45">
        <v>0</v>
      </c>
      <c r="E16" s="45">
        <v>28</v>
      </c>
      <c r="F16" s="45" t="s">
        <v>7</v>
      </c>
      <c r="G16" s="45"/>
      <c r="H16" s="45">
        <v>1</v>
      </c>
      <c r="I16" s="45"/>
      <c r="J16" s="45"/>
      <c r="K16" s="48" t="s">
        <v>17</v>
      </c>
      <c r="L16" s="49" t="s">
        <v>133</v>
      </c>
      <c r="M16" s="50"/>
      <c r="N16" s="47" t="s">
        <v>151</v>
      </c>
      <c r="O16" s="47"/>
    </row>
    <row r="17" spans="1:15" s="51" customFormat="1" ht="14.25" customHeight="1" x14ac:dyDescent="0.2">
      <c r="A17" s="52">
        <v>2009</v>
      </c>
      <c r="B17" s="46">
        <v>42300</v>
      </c>
      <c r="C17" s="47" t="s">
        <v>53</v>
      </c>
      <c r="D17" s="45">
        <v>42</v>
      </c>
      <c r="E17" s="45">
        <v>21</v>
      </c>
      <c r="F17" s="45" t="s">
        <v>6</v>
      </c>
      <c r="G17" s="45">
        <v>1</v>
      </c>
      <c r="H17" s="45"/>
      <c r="I17" s="45"/>
      <c r="J17" s="45"/>
      <c r="K17" s="48" t="s">
        <v>16</v>
      </c>
      <c r="L17" s="49" t="s">
        <v>73</v>
      </c>
      <c r="M17" s="50"/>
      <c r="N17" s="47" t="s">
        <v>151</v>
      </c>
      <c r="O17" s="47"/>
    </row>
    <row r="18" spans="1:15" s="51" customFormat="1" ht="14.25" customHeight="1" x14ac:dyDescent="0.2">
      <c r="A18" s="45">
        <v>2010</v>
      </c>
      <c r="B18" s="46">
        <v>42299</v>
      </c>
      <c r="C18" s="47" t="s">
        <v>53</v>
      </c>
      <c r="D18" s="45">
        <v>42</v>
      </c>
      <c r="E18" s="45">
        <v>12</v>
      </c>
      <c r="F18" s="45" t="s">
        <v>6</v>
      </c>
      <c r="G18" s="45">
        <v>1</v>
      </c>
      <c r="H18" s="45"/>
      <c r="I18" s="45"/>
      <c r="J18" s="45"/>
      <c r="K18" s="48" t="s">
        <v>17</v>
      </c>
      <c r="L18" s="49" t="s">
        <v>133</v>
      </c>
      <c r="M18" s="50"/>
      <c r="N18" s="47" t="s">
        <v>151</v>
      </c>
      <c r="O18" s="47"/>
    </row>
    <row r="19" spans="1:15" s="51" customFormat="1" ht="14.25" customHeight="1" x14ac:dyDescent="0.2">
      <c r="A19" s="10"/>
      <c r="B19" s="11" t="s">
        <v>15</v>
      </c>
      <c r="C19" s="12" t="s">
        <v>15</v>
      </c>
      <c r="D19" s="10" t="s">
        <v>15</v>
      </c>
      <c r="E19" s="10" t="s">
        <v>15</v>
      </c>
      <c r="F19" s="10" t="s">
        <v>15</v>
      </c>
      <c r="G19" s="10"/>
      <c r="H19" s="10"/>
      <c r="I19" s="10"/>
      <c r="J19" s="10"/>
      <c r="K19" s="13"/>
      <c r="L19" s="14"/>
      <c r="M19" s="15"/>
      <c r="N19" s="12" t="s">
        <v>15</v>
      </c>
      <c r="O19" s="12" t="s">
        <v>15</v>
      </c>
    </row>
    <row r="20" spans="1:15" ht="14.25" customHeight="1" x14ac:dyDescent="0.25">
      <c r="A20" s="16"/>
      <c r="B20"/>
      <c r="D20" s="17">
        <f>SUM(D2:D18)</f>
        <v>434</v>
      </c>
      <c r="E20" s="17">
        <f>SUM(E2:E18)</f>
        <v>280</v>
      </c>
      <c r="G20" s="10">
        <f>SUM(G2:G18)</f>
        <v>10</v>
      </c>
      <c r="H20" s="10">
        <f>SUM(H2:H18)</f>
        <v>7</v>
      </c>
      <c r="I20" s="10">
        <f>SUM(I2:I18)</f>
        <v>0</v>
      </c>
      <c r="J20" s="18">
        <f>(G20+(I20/2))/(G20+H20+I20)</f>
        <v>0.58823529411764708</v>
      </c>
    </row>
    <row r="21" spans="1:15" ht="14.25" customHeight="1" x14ac:dyDescent="0.2">
      <c r="A21" s="16"/>
      <c r="D21" s="19">
        <f>AVERAGE(D2:D18)</f>
        <v>25.529411764705884</v>
      </c>
      <c r="E21" s="19">
        <f>AVERAGE(E2:E18)</f>
        <v>16.470588235294116</v>
      </c>
      <c r="F21" s="19">
        <f>D21-E21</f>
        <v>9.058823529411768</v>
      </c>
    </row>
  </sheetData>
  <conditionalFormatting sqref="F21">
    <cfRule type="cellIs" dxfId="5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1975</v>
      </c>
      <c r="B2" s="46">
        <v>42322</v>
      </c>
      <c r="C2" s="47" t="s">
        <v>116</v>
      </c>
      <c r="D2" s="45">
        <v>7</v>
      </c>
      <c r="E2" s="45">
        <v>25</v>
      </c>
      <c r="F2" s="45" t="s">
        <v>7</v>
      </c>
      <c r="G2" s="45"/>
      <c r="H2" s="45">
        <v>1</v>
      </c>
      <c r="I2" s="45"/>
      <c r="J2" s="45"/>
      <c r="K2" s="48" t="s">
        <v>20</v>
      </c>
      <c r="L2" s="49" t="s">
        <v>136</v>
      </c>
      <c r="M2" s="50" t="s">
        <v>119</v>
      </c>
      <c r="N2" s="47" t="s">
        <v>135</v>
      </c>
      <c r="O2" s="47" t="s">
        <v>60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7</v>
      </c>
      <c r="E4" s="17">
        <f>SUM(E2:E2)</f>
        <v>25</v>
      </c>
      <c r="G4" s="10">
        <f>SUM(G2:G2)</f>
        <v>0</v>
      </c>
      <c r="H4" s="10">
        <f>SUM(H2:H2)</f>
        <v>1</v>
      </c>
      <c r="I4" s="10">
        <f>SUM(I2:I2)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AVERAGE(D2:D2)</f>
        <v>7</v>
      </c>
      <c r="E5" s="19">
        <f>AVERAGE(E2:E2)</f>
        <v>25</v>
      </c>
      <c r="F5" s="19">
        <f>D5-E5</f>
        <v>-18</v>
      </c>
    </row>
  </sheetData>
  <conditionalFormatting sqref="F5">
    <cfRule type="cellIs" dxfId="5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2007</v>
      </c>
      <c r="B2" s="46">
        <v>42275</v>
      </c>
      <c r="C2" s="47" t="s">
        <v>70</v>
      </c>
      <c r="D2" s="45">
        <v>21</v>
      </c>
      <c r="E2" s="45">
        <v>14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71</v>
      </c>
      <c r="M2" s="50"/>
      <c r="N2" s="47" t="s">
        <v>151</v>
      </c>
      <c r="O2" s="47"/>
    </row>
    <row r="3" spans="1:15" s="51" customFormat="1" ht="14.25" customHeight="1" x14ac:dyDescent="0.2">
      <c r="A3" s="45">
        <v>2008</v>
      </c>
      <c r="B3" s="46">
        <v>42273</v>
      </c>
      <c r="C3" s="47" t="s">
        <v>70</v>
      </c>
      <c r="D3" s="45">
        <v>18</v>
      </c>
      <c r="E3" s="45">
        <v>20</v>
      </c>
      <c r="F3" s="45" t="s">
        <v>7</v>
      </c>
      <c r="G3" s="45"/>
      <c r="H3" s="45">
        <v>1</v>
      </c>
      <c r="I3" s="45"/>
      <c r="J3" s="45"/>
      <c r="K3" s="48" t="s">
        <v>17</v>
      </c>
      <c r="L3" s="49" t="s">
        <v>133</v>
      </c>
      <c r="M3" s="50"/>
      <c r="N3" s="47" t="s">
        <v>151</v>
      </c>
      <c r="O3" s="47"/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39</v>
      </c>
      <c r="E5" s="17">
        <f>SUM(E2:E3)</f>
        <v>34</v>
      </c>
      <c r="G5" s="10">
        <f>SUM(G2:G3)</f>
        <v>1</v>
      </c>
      <c r="H5" s="10">
        <f>SUM(H2:H3)</f>
        <v>1</v>
      </c>
      <c r="I5" s="10">
        <f>SUM(I2:I3)</f>
        <v>0</v>
      </c>
      <c r="J5" s="18">
        <f>(G5+(I5/2))/(G5+H5+I5)</f>
        <v>0.5</v>
      </c>
    </row>
    <row r="6" spans="1:15" ht="14.25" customHeight="1" x14ac:dyDescent="0.2">
      <c r="A6" s="16"/>
      <c r="D6" s="19">
        <f>AVERAGE(D2:D3)</f>
        <v>19.5</v>
      </c>
      <c r="E6" s="19">
        <f>AVERAGE(E2:E3)</f>
        <v>17</v>
      </c>
      <c r="F6" s="19">
        <f>D6-E6</f>
        <v>2.5</v>
      </c>
    </row>
  </sheetData>
  <conditionalFormatting sqref="F6">
    <cfRule type="cellIs" dxfId="5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1965</v>
      </c>
      <c r="B2" s="46">
        <v>42292</v>
      </c>
      <c r="C2" s="47" t="s">
        <v>110</v>
      </c>
      <c r="D2" s="45">
        <v>14</v>
      </c>
      <c r="E2" s="45">
        <v>25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110</v>
      </c>
      <c r="M2" s="50" t="s">
        <v>111</v>
      </c>
      <c r="N2" s="47" t="s">
        <v>127</v>
      </c>
      <c r="O2" s="47"/>
    </row>
    <row r="3" spans="1:15" s="51" customFormat="1" ht="14.25" customHeight="1" x14ac:dyDescent="0.2">
      <c r="A3" s="45">
        <v>1966</v>
      </c>
      <c r="B3" s="46">
        <v>42291</v>
      </c>
      <c r="C3" s="47" t="s">
        <v>110</v>
      </c>
      <c r="D3" s="45">
        <v>0</v>
      </c>
      <c r="E3" s="45">
        <v>42</v>
      </c>
      <c r="F3" s="45" t="s">
        <v>7</v>
      </c>
      <c r="G3" s="45"/>
      <c r="H3" s="45">
        <v>1</v>
      </c>
      <c r="I3" s="45"/>
      <c r="J3" s="45"/>
      <c r="K3" s="48" t="s">
        <v>17</v>
      </c>
      <c r="L3" s="49" t="s">
        <v>133</v>
      </c>
      <c r="M3" s="50"/>
      <c r="N3" s="47" t="s">
        <v>127</v>
      </c>
      <c r="O3" s="47"/>
    </row>
    <row r="4" spans="1:15" s="51" customFormat="1" ht="14.25" customHeight="1" x14ac:dyDescent="0.2">
      <c r="A4" s="52">
        <v>1967</v>
      </c>
      <c r="B4" s="46">
        <v>42290</v>
      </c>
      <c r="C4" s="47" t="s">
        <v>110</v>
      </c>
      <c r="D4" s="45">
        <v>0</v>
      </c>
      <c r="E4" s="45">
        <v>42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110</v>
      </c>
      <c r="M4" s="50" t="s">
        <v>111</v>
      </c>
      <c r="N4" s="47" t="s">
        <v>127</v>
      </c>
      <c r="O4" s="47"/>
    </row>
    <row r="5" spans="1:15" s="51" customFormat="1" ht="14.25" customHeight="1" x14ac:dyDescent="0.2">
      <c r="A5" s="45">
        <v>1968</v>
      </c>
      <c r="B5" s="46">
        <v>42295</v>
      </c>
      <c r="C5" s="47" t="s">
        <v>110</v>
      </c>
      <c r="D5" s="45">
        <v>7</v>
      </c>
      <c r="E5" s="45">
        <v>25</v>
      </c>
      <c r="F5" s="45" t="s">
        <v>7</v>
      </c>
      <c r="G5" s="45"/>
      <c r="H5" s="45">
        <v>1</v>
      </c>
      <c r="I5" s="45"/>
      <c r="J5" s="45"/>
      <c r="K5" s="48" t="s">
        <v>17</v>
      </c>
      <c r="L5" s="49" t="s">
        <v>133</v>
      </c>
      <c r="M5" s="50"/>
      <c r="N5" s="47" t="s">
        <v>131</v>
      </c>
      <c r="O5" s="47"/>
    </row>
    <row r="6" spans="1:15" s="51" customFormat="1" ht="14.25" customHeight="1" x14ac:dyDescent="0.2">
      <c r="A6" s="45">
        <v>1980</v>
      </c>
      <c r="B6" s="46">
        <v>42294</v>
      </c>
      <c r="C6" s="47" t="s">
        <v>110</v>
      </c>
      <c r="D6" s="45">
        <v>0</v>
      </c>
      <c r="E6" s="45">
        <v>35</v>
      </c>
      <c r="F6" s="45" t="s">
        <v>7</v>
      </c>
      <c r="G6" s="45"/>
      <c r="H6" s="45">
        <v>1</v>
      </c>
      <c r="I6" s="45"/>
      <c r="J6" s="45"/>
      <c r="K6" s="48" t="s">
        <v>16</v>
      </c>
      <c r="L6" s="49" t="s">
        <v>110</v>
      </c>
      <c r="M6" s="50" t="s">
        <v>111</v>
      </c>
      <c r="N6" s="47" t="s">
        <v>135</v>
      </c>
      <c r="O6" s="47"/>
    </row>
    <row r="7" spans="1:15" s="51" customFormat="1" ht="14.25" customHeight="1" x14ac:dyDescent="0.2">
      <c r="A7" s="52">
        <v>1981</v>
      </c>
      <c r="B7" s="46">
        <v>42293</v>
      </c>
      <c r="C7" s="47" t="s">
        <v>110</v>
      </c>
      <c r="D7" s="45">
        <v>14</v>
      </c>
      <c r="E7" s="45">
        <v>14</v>
      </c>
      <c r="F7" s="45" t="s">
        <v>8</v>
      </c>
      <c r="G7" s="45"/>
      <c r="H7" s="45"/>
      <c r="I7" s="45">
        <v>1</v>
      </c>
      <c r="J7" s="45"/>
      <c r="K7" s="48" t="s">
        <v>17</v>
      </c>
      <c r="L7" s="49" t="s">
        <v>133</v>
      </c>
      <c r="M7" s="50"/>
      <c r="N7" s="47" t="s">
        <v>135</v>
      </c>
      <c r="O7" s="47"/>
    </row>
    <row r="8" spans="1:15" s="51" customFormat="1" ht="14.25" customHeight="1" x14ac:dyDescent="0.2">
      <c r="A8" s="10"/>
      <c r="B8" s="11" t="s">
        <v>15</v>
      </c>
      <c r="C8" s="12" t="s">
        <v>15</v>
      </c>
      <c r="D8" s="10" t="s">
        <v>15</v>
      </c>
      <c r="E8" s="10" t="s">
        <v>15</v>
      </c>
      <c r="F8" s="10" t="s">
        <v>15</v>
      </c>
      <c r="G8" s="10"/>
      <c r="H8" s="10"/>
      <c r="I8" s="10"/>
      <c r="J8" s="10"/>
      <c r="K8" s="13"/>
      <c r="L8" s="14"/>
      <c r="M8" s="15"/>
      <c r="N8" s="12" t="s">
        <v>15</v>
      </c>
      <c r="O8" s="12" t="s">
        <v>15</v>
      </c>
    </row>
    <row r="9" spans="1:15" ht="14.25" customHeight="1" x14ac:dyDescent="0.25">
      <c r="A9" s="16"/>
      <c r="B9"/>
      <c r="D9" s="17">
        <f>SUM(D2:D7)</f>
        <v>35</v>
      </c>
      <c r="E9" s="17">
        <f>SUM(E2:E7)</f>
        <v>183</v>
      </c>
      <c r="G9" s="10">
        <f>SUM(G2:G7)</f>
        <v>0</v>
      </c>
      <c r="H9" s="10">
        <f>SUM(H2:H7)</f>
        <v>5</v>
      </c>
      <c r="I9" s="10">
        <f>SUM(I2:I7)</f>
        <v>1</v>
      </c>
      <c r="J9" s="18">
        <f>(G9+(I9/2))/(G9+H9+I9)</f>
        <v>8.3333333333333329E-2</v>
      </c>
    </row>
    <row r="10" spans="1:15" ht="14.25" customHeight="1" x14ac:dyDescent="0.2">
      <c r="A10" s="16"/>
      <c r="D10" s="19">
        <f>AVERAGE(D2:D7)</f>
        <v>5.833333333333333</v>
      </c>
      <c r="E10" s="19">
        <f>AVERAGE(E2:E7)</f>
        <v>30.5</v>
      </c>
      <c r="F10" s="19">
        <f>D10-E10</f>
        <v>-24.666666666666668</v>
      </c>
    </row>
  </sheetData>
  <conditionalFormatting sqref="F10">
    <cfRule type="cellIs" dxfId="5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F20" sqref="F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2016</v>
      </c>
      <c r="B2" s="46">
        <v>42699</v>
      </c>
      <c r="C2" s="47" t="s">
        <v>169</v>
      </c>
      <c r="D2" s="45">
        <v>55</v>
      </c>
      <c r="E2" s="45">
        <v>20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55</v>
      </c>
      <c r="E4" s="17">
        <f>SUM(E2:E2)</f>
        <v>20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55</v>
      </c>
      <c r="E5" s="19">
        <f>AVERAGE(E2:E2)</f>
        <v>20</v>
      </c>
      <c r="F5" s="19">
        <f>D5-E5</f>
        <v>35</v>
      </c>
    </row>
  </sheetData>
  <conditionalFormatting sqref="F5">
    <cfRule type="cellIs" dxfId="5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1994</v>
      </c>
      <c r="B2" s="46">
        <v>42256</v>
      </c>
      <c r="C2" s="47" t="s">
        <v>18</v>
      </c>
      <c r="D2" s="45">
        <v>15</v>
      </c>
      <c r="E2" s="45">
        <v>26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150</v>
      </c>
      <c r="O2" s="47"/>
    </row>
    <row r="3" spans="1:15" s="51" customFormat="1" ht="14.25" customHeight="1" x14ac:dyDescent="0.2">
      <c r="A3" s="52">
        <v>1995</v>
      </c>
      <c r="B3" s="46">
        <v>42255</v>
      </c>
      <c r="C3" s="47" t="s">
        <v>18</v>
      </c>
      <c r="D3" s="45">
        <v>13</v>
      </c>
      <c r="E3" s="45">
        <v>14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18</v>
      </c>
      <c r="M3" s="50" t="s">
        <v>19</v>
      </c>
      <c r="N3" s="47" t="s">
        <v>150</v>
      </c>
      <c r="O3" s="47"/>
    </row>
    <row r="4" spans="1:15" s="51" customFormat="1" ht="14.25" customHeight="1" x14ac:dyDescent="0.2">
      <c r="A4" s="52">
        <v>1999</v>
      </c>
      <c r="B4" s="46">
        <v>42271</v>
      </c>
      <c r="C4" s="47" t="s">
        <v>18</v>
      </c>
      <c r="D4" s="45">
        <v>41</v>
      </c>
      <c r="E4" s="45">
        <v>7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151</v>
      </c>
      <c r="O4" s="47"/>
    </row>
    <row r="5" spans="1:15" s="51" customFormat="1" ht="14.25" customHeight="1" x14ac:dyDescent="0.2">
      <c r="A5" s="45">
        <v>2000</v>
      </c>
      <c r="B5" s="46">
        <v>42269</v>
      </c>
      <c r="C5" s="47" t="s">
        <v>18</v>
      </c>
      <c r="D5" s="45">
        <v>48</v>
      </c>
      <c r="E5" s="45">
        <v>0</v>
      </c>
      <c r="F5" s="45" t="s">
        <v>6</v>
      </c>
      <c r="G5" s="45">
        <v>1</v>
      </c>
      <c r="H5" s="45"/>
      <c r="I5" s="45"/>
      <c r="J5" s="45"/>
      <c r="K5" s="48" t="s">
        <v>16</v>
      </c>
      <c r="L5" s="49" t="s">
        <v>18</v>
      </c>
      <c r="M5" s="50" t="s">
        <v>19</v>
      </c>
      <c r="N5" s="47" t="s">
        <v>151</v>
      </c>
      <c r="O5" s="47"/>
    </row>
    <row r="6" spans="1:15" s="51" customFormat="1" ht="14.25" customHeight="1" x14ac:dyDescent="0.2">
      <c r="A6" s="52">
        <v>2001</v>
      </c>
      <c r="B6" s="46">
        <v>42261</v>
      </c>
      <c r="C6" s="47" t="s">
        <v>18</v>
      </c>
      <c r="D6" s="45">
        <v>35</v>
      </c>
      <c r="E6" s="45">
        <v>14</v>
      </c>
      <c r="F6" s="45" t="s">
        <v>6</v>
      </c>
      <c r="G6" s="45">
        <v>1</v>
      </c>
      <c r="H6" s="45"/>
      <c r="I6" s="45"/>
      <c r="J6" s="45"/>
      <c r="K6" s="48" t="s">
        <v>17</v>
      </c>
      <c r="L6" s="49" t="s">
        <v>133</v>
      </c>
      <c r="M6" s="50"/>
      <c r="N6" s="47" t="s">
        <v>151</v>
      </c>
      <c r="O6" s="47"/>
    </row>
    <row r="7" spans="1:15" s="51" customFormat="1" ht="14.25" customHeight="1" x14ac:dyDescent="0.2">
      <c r="A7" s="45">
        <v>2002</v>
      </c>
      <c r="B7" s="46">
        <v>42260</v>
      </c>
      <c r="C7" s="47" t="s">
        <v>18</v>
      </c>
      <c r="D7" s="45">
        <v>49</v>
      </c>
      <c r="E7" s="45">
        <v>7</v>
      </c>
      <c r="F7" s="45" t="s">
        <v>6</v>
      </c>
      <c r="G7" s="45">
        <v>1</v>
      </c>
      <c r="H7" s="45"/>
      <c r="I7" s="45"/>
      <c r="J7" s="45"/>
      <c r="K7" s="48" t="s">
        <v>16</v>
      </c>
      <c r="L7" s="49" t="s">
        <v>18</v>
      </c>
      <c r="M7" s="50" t="s">
        <v>19</v>
      </c>
      <c r="N7" s="47" t="s">
        <v>151</v>
      </c>
      <c r="O7" s="47"/>
    </row>
    <row r="8" spans="1:15" s="51" customFormat="1" ht="14.25" customHeight="1" x14ac:dyDescent="0.2">
      <c r="A8" s="52">
        <v>2013</v>
      </c>
      <c r="B8" s="46">
        <v>42253</v>
      </c>
      <c r="C8" s="47" t="s">
        <v>18</v>
      </c>
      <c r="D8" s="45">
        <v>35</v>
      </c>
      <c r="E8" s="45">
        <v>13</v>
      </c>
      <c r="F8" s="45" t="s">
        <v>6</v>
      </c>
      <c r="G8" s="45">
        <v>1</v>
      </c>
      <c r="H8" s="45"/>
      <c r="I8" s="45"/>
      <c r="J8" s="45"/>
      <c r="K8" s="48" t="s">
        <v>16</v>
      </c>
      <c r="L8" s="49" t="s">
        <v>18</v>
      </c>
      <c r="M8" s="50" t="s">
        <v>19</v>
      </c>
      <c r="N8" s="47" t="s">
        <v>151</v>
      </c>
      <c r="O8" s="47"/>
    </row>
    <row r="9" spans="1:15" s="51" customFormat="1" ht="14.25" customHeight="1" x14ac:dyDescent="0.2">
      <c r="A9" s="45">
        <v>2014</v>
      </c>
      <c r="B9" s="46">
        <v>42252</v>
      </c>
      <c r="C9" s="47" t="s">
        <v>18</v>
      </c>
      <c r="D9" s="45">
        <v>49</v>
      </c>
      <c r="E9" s="45">
        <v>26</v>
      </c>
      <c r="F9" s="45" t="s">
        <v>6</v>
      </c>
      <c r="G9" s="45">
        <v>1</v>
      </c>
      <c r="H9" s="45"/>
      <c r="I9" s="45"/>
      <c r="J9" s="45"/>
      <c r="K9" s="48" t="s">
        <v>17</v>
      </c>
      <c r="L9" s="49" t="s">
        <v>133</v>
      </c>
      <c r="M9" s="50"/>
      <c r="N9" s="47" t="s">
        <v>151</v>
      </c>
      <c r="O9" s="47"/>
    </row>
    <row r="10" spans="1:15" s="51" customFormat="1" ht="14.25" customHeight="1" x14ac:dyDescent="0.2">
      <c r="A10" s="52">
        <v>2015</v>
      </c>
      <c r="B10" s="46">
        <v>42251</v>
      </c>
      <c r="C10" s="47" t="s">
        <v>18</v>
      </c>
      <c r="D10" s="45">
        <v>54</v>
      </c>
      <c r="E10" s="45">
        <v>7</v>
      </c>
      <c r="F10" s="45" t="s">
        <v>6</v>
      </c>
      <c r="G10" s="45">
        <v>1</v>
      </c>
      <c r="H10" s="45"/>
      <c r="I10" s="45"/>
      <c r="J10" s="45"/>
      <c r="K10" s="48" t="s">
        <v>16</v>
      </c>
      <c r="L10" s="49" t="s">
        <v>18</v>
      </c>
      <c r="M10" s="50" t="s">
        <v>19</v>
      </c>
      <c r="N10" s="47" t="s">
        <v>151</v>
      </c>
      <c r="O10" s="47"/>
    </row>
    <row r="11" spans="1:15" s="51" customFormat="1" ht="14.25" customHeight="1" x14ac:dyDescent="0.2">
      <c r="A11" s="45">
        <v>2016</v>
      </c>
      <c r="B11" s="46">
        <v>42615</v>
      </c>
      <c r="C11" s="47" t="s">
        <v>18</v>
      </c>
      <c r="D11" s="45">
        <v>41</v>
      </c>
      <c r="E11" s="45">
        <v>26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151</v>
      </c>
      <c r="O11" s="47"/>
    </row>
    <row r="12" spans="1:15" s="51" customFormat="1" ht="14.25" customHeight="1" x14ac:dyDescent="0.2">
      <c r="A12" s="10"/>
      <c r="B12" s="11" t="s">
        <v>15</v>
      </c>
      <c r="C12" s="12" t="s">
        <v>15</v>
      </c>
      <c r="D12" s="10" t="s">
        <v>15</v>
      </c>
      <c r="E12" s="10" t="s">
        <v>15</v>
      </c>
      <c r="F12" s="10" t="s">
        <v>15</v>
      </c>
      <c r="G12" s="10"/>
      <c r="H12" s="10"/>
      <c r="I12" s="10"/>
      <c r="J12" s="10"/>
      <c r="K12" s="13"/>
      <c r="L12" s="14"/>
      <c r="M12" s="15"/>
      <c r="N12" s="12" t="s">
        <v>15</v>
      </c>
      <c r="O12" s="12" t="s">
        <v>15</v>
      </c>
    </row>
    <row r="13" spans="1:15" ht="14.25" customHeight="1" x14ac:dyDescent="0.25">
      <c r="A13" s="16"/>
      <c r="B13"/>
      <c r="D13" s="17">
        <f>SUM(D2:D11)</f>
        <v>380</v>
      </c>
      <c r="E13" s="17">
        <f>SUM(E2:E11)</f>
        <v>140</v>
      </c>
      <c r="G13" s="10">
        <f>SUM(G2:G11)</f>
        <v>8</v>
      </c>
      <c r="H13" s="10">
        <f>SUM(H2:H11)</f>
        <v>2</v>
      </c>
      <c r="I13" s="10">
        <f>SUM(I2:I11)</f>
        <v>0</v>
      </c>
      <c r="J13" s="18">
        <f>(G13+(I13/2))/(G13+H13+I13)</f>
        <v>0.8</v>
      </c>
    </row>
    <row r="14" spans="1:15" ht="14.25" customHeight="1" x14ac:dyDescent="0.2">
      <c r="A14" s="16"/>
      <c r="D14" s="19">
        <f>AVERAGE(D2:D11)</f>
        <v>38</v>
      </c>
      <c r="E14" s="19">
        <f>AVERAGE(E2:E11)</f>
        <v>14</v>
      </c>
      <c r="F14" s="19">
        <f>D14-E14</f>
        <v>24</v>
      </c>
    </row>
  </sheetData>
  <conditionalFormatting sqref="F14">
    <cfRule type="cellIs" dxfId="4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G18" sqref="G1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1974</v>
      </c>
      <c r="B2" s="46">
        <v>42288</v>
      </c>
      <c r="C2" s="47" t="s">
        <v>107</v>
      </c>
      <c r="D2" s="45">
        <v>48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107</v>
      </c>
      <c r="M2" s="50"/>
      <c r="N2" s="47" t="s">
        <v>135</v>
      </c>
      <c r="O2" s="47"/>
    </row>
    <row r="3" spans="1:15" s="51" customFormat="1" ht="14.25" customHeight="1" x14ac:dyDescent="0.2">
      <c r="A3" s="52">
        <v>1975</v>
      </c>
      <c r="B3" s="46">
        <v>42287</v>
      </c>
      <c r="C3" s="47" t="s">
        <v>107</v>
      </c>
      <c r="D3" s="45">
        <v>47</v>
      </c>
      <c r="E3" s="45">
        <v>6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135</v>
      </c>
      <c r="O3" s="47"/>
    </row>
    <row r="4" spans="1:15" s="51" customFormat="1" ht="14.25" customHeight="1" x14ac:dyDescent="0.2">
      <c r="A4" s="45">
        <v>1984</v>
      </c>
      <c r="B4" s="46">
        <v>42289</v>
      </c>
      <c r="C4" s="47" t="s">
        <v>105</v>
      </c>
      <c r="D4" s="45">
        <v>8</v>
      </c>
      <c r="E4" s="45">
        <v>10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107</v>
      </c>
      <c r="M4" s="50" t="s">
        <v>108</v>
      </c>
      <c r="N4" s="47" t="s">
        <v>142</v>
      </c>
      <c r="O4" s="47"/>
    </row>
    <row r="5" spans="1:15" s="51" customFormat="1" ht="14.25" customHeight="1" x14ac:dyDescent="0.2">
      <c r="A5" s="52">
        <v>1985</v>
      </c>
      <c r="B5" s="46">
        <v>42289</v>
      </c>
      <c r="C5" s="47" t="s">
        <v>105</v>
      </c>
      <c r="D5" s="45">
        <v>14</v>
      </c>
      <c r="E5" s="45">
        <v>6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142</v>
      </c>
      <c r="O5" s="47"/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117</v>
      </c>
      <c r="E7" s="17">
        <f>SUM(E2:E5)</f>
        <v>22</v>
      </c>
      <c r="G7" s="10">
        <f>SUM(G2:G5)</f>
        <v>3</v>
      </c>
      <c r="H7" s="10">
        <f>SUM(H2:H5)</f>
        <v>1</v>
      </c>
      <c r="I7" s="10">
        <f>SUM(I2:I5)</f>
        <v>0</v>
      </c>
      <c r="J7" s="18">
        <f>(G7+(I7/2))/(G7+H7+I7)</f>
        <v>0.75</v>
      </c>
    </row>
    <row r="8" spans="1:15" ht="14.25" customHeight="1" x14ac:dyDescent="0.2">
      <c r="A8" s="16"/>
      <c r="D8" s="19">
        <f>AVERAGE(D2:D5)</f>
        <v>29.25</v>
      </c>
      <c r="E8" s="19">
        <f>AVERAGE(E2:E5)</f>
        <v>5.5</v>
      </c>
      <c r="F8" s="19">
        <f>D8-E8</f>
        <v>23.75</v>
      </c>
    </row>
  </sheetData>
  <conditionalFormatting sqref="F8">
    <cfRule type="cellIs" dxfId="4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1963</v>
      </c>
      <c r="B2" s="46">
        <v>42309</v>
      </c>
      <c r="C2" s="47" t="s">
        <v>164</v>
      </c>
      <c r="D2" s="45">
        <v>0</v>
      </c>
      <c r="E2" s="45">
        <v>12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130</v>
      </c>
      <c r="M2" s="50"/>
      <c r="N2" s="47" t="s">
        <v>127</v>
      </c>
      <c r="O2" s="47"/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0</v>
      </c>
      <c r="E4" s="17">
        <f>SUM(E2:E2)</f>
        <v>12</v>
      </c>
      <c r="G4" s="10">
        <f>SUM(G2:G2)</f>
        <v>0</v>
      </c>
      <c r="H4" s="10">
        <f>SUM(H2:H2)</f>
        <v>1</v>
      </c>
      <c r="I4" s="10">
        <f>SUM(I2:I2)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AVERAGE(D2:D2)</f>
        <v>0</v>
      </c>
      <c r="E5" s="19">
        <f>AVERAGE(E2:E2)</f>
        <v>12</v>
      </c>
      <c r="F5" s="19">
        <f>D5-E5</f>
        <v>-12</v>
      </c>
    </row>
  </sheetData>
  <conditionalFormatting sqref="F5">
    <cfRule type="cellIs" dxfId="4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defaultGridColor="0" colorId="8" workbookViewId="0">
      <pane ySplit="1" topLeftCell="A35" activePane="bottomLeft" state="frozen"/>
      <selection pane="bottomLeft" activeCell="J65" sqref="J65"/>
    </sheetView>
  </sheetViews>
  <sheetFormatPr defaultRowHeight="14.25" customHeight="1" x14ac:dyDescent="0.2"/>
  <cols>
    <col min="1" max="1" width="5.28515625" style="28" customWidth="1"/>
    <col min="2" max="2" width="5" style="28" customWidth="1"/>
    <col min="3" max="5" width="5.7109375" style="28" customWidth="1"/>
    <col min="6" max="6" width="7.42578125" style="28" customWidth="1"/>
    <col min="7" max="8" width="7.7109375" style="31" customWidth="1"/>
    <col min="9" max="10" width="7.85546875" style="32" customWidth="1"/>
    <col min="11" max="11" width="9.7109375" style="33" customWidth="1"/>
    <col min="12" max="12" width="7.28515625" style="33" customWidth="1"/>
    <col min="13" max="15" width="22.5703125" style="34" customWidth="1"/>
    <col min="16" max="16" width="22.42578125" style="34" customWidth="1"/>
    <col min="17" max="18" width="4.7109375" style="28" customWidth="1"/>
    <col min="19" max="19" width="4" style="28" customWidth="1"/>
    <col min="20" max="20" width="7.140625" style="29" customWidth="1"/>
    <col min="21" max="21" width="9.140625" style="28"/>
    <col min="22" max="22" width="9.140625" style="35"/>
    <col min="23" max="24" width="9.140625" style="28"/>
    <col min="25" max="16384" width="9.140625" style="34"/>
  </cols>
  <sheetData>
    <row r="1" spans="1:24" s="24" customFormat="1" ht="14.25" customHeight="1" x14ac:dyDescent="0.2">
      <c r="A1" s="20" t="s">
        <v>0</v>
      </c>
      <c r="B1" s="20" t="s">
        <v>22</v>
      </c>
      <c r="C1" s="20" t="s">
        <v>6</v>
      </c>
      <c r="D1" s="20" t="s">
        <v>7</v>
      </c>
      <c r="E1" s="20" t="s">
        <v>8</v>
      </c>
      <c r="F1" s="20" t="s">
        <v>23</v>
      </c>
      <c r="G1" s="21" t="s">
        <v>24</v>
      </c>
      <c r="H1" s="21" t="s">
        <v>25</v>
      </c>
      <c r="I1" s="22" t="s">
        <v>26</v>
      </c>
      <c r="J1" s="22" t="s">
        <v>26</v>
      </c>
      <c r="K1" s="23" t="s">
        <v>27</v>
      </c>
      <c r="L1" s="23" t="s">
        <v>28</v>
      </c>
      <c r="M1" s="20" t="s">
        <v>13</v>
      </c>
      <c r="N1" s="20" t="s">
        <v>13</v>
      </c>
      <c r="O1" s="20"/>
      <c r="Q1" s="20"/>
      <c r="R1" s="20"/>
      <c r="S1" s="20"/>
      <c r="T1" s="25"/>
      <c r="U1" s="26"/>
      <c r="V1" s="27"/>
      <c r="W1" s="26"/>
      <c r="X1" s="26"/>
    </row>
    <row r="2" spans="1:24" ht="14.25" customHeight="1" x14ac:dyDescent="0.2">
      <c r="A2" s="28">
        <v>1962</v>
      </c>
      <c r="B2" s="28">
        <f>C2+D2+E2</f>
        <v>6</v>
      </c>
      <c r="C2" s="28">
        <f>SUM(Riverheads!G2:G7)</f>
        <v>2</v>
      </c>
      <c r="D2" s="28">
        <f>SUM(Riverheads!H2:H7)</f>
        <v>4</v>
      </c>
      <c r="E2" s="28">
        <f>SUM(Riverheads!I2:I7)</f>
        <v>0</v>
      </c>
      <c r="F2" s="29">
        <f>SUM(C2+(E2/2))/(C2+D2+E2)</f>
        <v>0.33333333333333331</v>
      </c>
      <c r="G2" s="30">
        <f>SUM(Riverheads!D2:D7)</f>
        <v>90</v>
      </c>
      <c r="H2" s="31">
        <f>SUM(Riverheads!E2:E7)</f>
        <v>164</v>
      </c>
      <c r="I2" s="32">
        <f t="shared" ref="I2:I33" si="0">G2/B2</f>
        <v>15</v>
      </c>
      <c r="J2" s="32">
        <f t="shared" ref="J2:J33" si="1">H2/B2</f>
        <v>27.333333333333332</v>
      </c>
      <c r="K2" s="33">
        <f t="shared" ref="K2:K33" si="2">I2-J2</f>
        <v>-12.333333333333332</v>
      </c>
      <c r="L2" s="29">
        <f t="shared" ref="L2:L33" si="3">(G2)/(G2+H2)</f>
        <v>0.3543307086614173</v>
      </c>
      <c r="M2" s="34" t="s">
        <v>127</v>
      </c>
    </row>
    <row r="3" spans="1:24" ht="14.25" customHeight="1" x14ac:dyDescent="0.2">
      <c r="A3" s="28">
        <v>1963</v>
      </c>
      <c r="B3" s="28">
        <f>C3+D3+E3</f>
        <v>9</v>
      </c>
      <c r="C3" s="28">
        <f>SUM(Riverheads!G8:G16)</f>
        <v>6</v>
      </c>
      <c r="D3" s="28">
        <f>SUM(Riverheads!H8:H16)</f>
        <v>3</v>
      </c>
      <c r="E3" s="28">
        <f>SUM(Riverheads!I8:I16)</f>
        <v>0</v>
      </c>
      <c r="F3" s="29">
        <f>SUM(C3+(E3/2))/(C3+D3+E3)</f>
        <v>0.66666666666666663</v>
      </c>
      <c r="G3" s="30">
        <f>SUM(Riverheads!D8:D16)</f>
        <v>152</v>
      </c>
      <c r="H3" s="31">
        <f>SUM(Riverheads!E8:E16)</f>
        <v>72</v>
      </c>
      <c r="I3" s="32">
        <f t="shared" si="0"/>
        <v>16.888888888888889</v>
      </c>
      <c r="J3" s="32">
        <f t="shared" si="1"/>
        <v>8</v>
      </c>
      <c r="K3" s="33">
        <f t="shared" si="2"/>
        <v>8.8888888888888893</v>
      </c>
      <c r="L3" s="29">
        <f t="shared" si="3"/>
        <v>0.6785714285714286</v>
      </c>
      <c r="M3" s="34" t="s">
        <v>127</v>
      </c>
      <c r="P3" s="34" t="s">
        <v>15</v>
      </c>
    </row>
    <row r="4" spans="1:24" ht="14.25" customHeight="1" x14ac:dyDescent="0.2">
      <c r="A4" s="28">
        <v>1964</v>
      </c>
      <c r="B4" s="28">
        <f t="shared" ref="B4:B56" si="4">C4+D4+E4</f>
        <v>9</v>
      </c>
      <c r="C4" s="28">
        <f>SUM(Riverheads!G17:G25)</f>
        <v>6</v>
      </c>
      <c r="D4" s="28">
        <f>SUM(Riverheads!H17:H25)</f>
        <v>3</v>
      </c>
      <c r="E4" s="28">
        <f>SUM(Riverheads!I17:I25)</f>
        <v>0</v>
      </c>
      <c r="F4" s="29">
        <f t="shared" ref="F4:F56" si="5">SUM(C4+(E4/2))/(C4+D4+E4)</f>
        <v>0.66666666666666663</v>
      </c>
      <c r="G4" s="30">
        <f>SUM(Riverheads!D17:D25)</f>
        <v>136</v>
      </c>
      <c r="H4" s="31">
        <f>SUM(Riverheads!E17:E25)</f>
        <v>124</v>
      </c>
      <c r="I4" s="32">
        <f t="shared" si="0"/>
        <v>15.111111111111111</v>
      </c>
      <c r="J4" s="32">
        <f t="shared" si="1"/>
        <v>13.777777777777779</v>
      </c>
      <c r="K4" s="33">
        <f t="shared" si="2"/>
        <v>1.3333333333333321</v>
      </c>
      <c r="L4" s="29">
        <f t="shared" si="3"/>
        <v>0.52307692307692311</v>
      </c>
      <c r="M4" s="34" t="s">
        <v>127</v>
      </c>
    </row>
    <row r="5" spans="1:24" ht="14.25" customHeight="1" x14ac:dyDescent="0.2">
      <c r="A5" s="28">
        <v>1965</v>
      </c>
      <c r="B5" s="28">
        <f t="shared" si="4"/>
        <v>9</v>
      </c>
      <c r="C5" s="28">
        <f>SUM(Riverheads!G26:G34)</f>
        <v>4</v>
      </c>
      <c r="D5" s="28">
        <f>SUM(Riverheads!H26:H34)</f>
        <v>5</v>
      </c>
      <c r="E5" s="28">
        <f>SUM(Riverheads!I26:I34)</f>
        <v>0</v>
      </c>
      <c r="F5" s="29">
        <f t="shared" si="5"/>
        <v>0.44444444444444442</v>
      </c>
      <c r="G5" s="30">
        <f>SUM(Riverheads!D26:D34)</f>
        <v>92</v>
      </c>
      <c r="H5" s="31">
        <f>SUM(Riverheads!E26:E34)</f>
        <v>116</v>
      </c>
      <c r="I5" s="32">
        <f t="shared" si="0"/>
        <v>10.222222222222221</v>
      </c>
      <c r="J5" s="32">
        <f t="shared" si="1"/>
        <v>12.888888888888889</v>
      </c>
      <c r="K5" s="33">
        <f t="shared" si="2"/>
        <v>-2.6666666666666679</v>
      </c>
      <c r="L5" s="29">
        <f t="shared" si="3"/>
        <v>0.44230769230769229</v>
      </c>
      <c r="M5" s="34" t="s">
        <v>127</v>
      </c>
    </row>
    <row r="6" spans="1:24" ht="14.25" customHeight="1" x14ac:dyDescent="0.2">
      <c r="A6" s="28">
        <v>1966</v>
      </c>
      <c r="B6" s="28">
        <f t="shared" si="4"/>
        <v>9</v>
      </c>
      <c r="C6" s="28">
        <f>SUM(Riverheads!G35:G43)</f>
        <v>1</v>
      </c>
      <c r="D6" s="28">
        <f>SUM(Riverheads!H35:H43)</f>
        <v>8</v>
      </c>
      <c r="E6" s="28">
        <f>SUM(Riverheads!I35:I43)</f>
        <v>0</v>
      </c>
      <c r="F6" s="29">
        <f t="shared" si="5"/>
        <v>0.1111111111111111</v>
      </c>
      <c r="G6" s="30">
        <f>SUM(Riverheads!D35:D43)</f>
        <v>54</v>
      </c>
      <c r="H6" s="31">
        <f>SUM(Riverheads!E35:E43)</f>
        <v>207</v>
      </c>
      <c r="I6" s="32">
        <f t="shared" si="0"/>
        <v>6</v>
      </c>
      <c r="J6" s="32">
        <f t="shared" si="1"/>
        <v>23</v>
      </c>
      <c r="K6" s="33">
        <f t="shared" si="2"/>
        <v>-17</v>
      </c>
      <c r="L6" s="29">
        <f t="shared" si="3"/>
        <v>0.20689655172413793</v>
      </c>
      <c r="M6" s="34" t="s">
        <v>127</v>
      </c>
    </row>
    <row r="7" spans="1:24" ht="14.25" customHeight="1" x14ac:dyDescent="0.2">
      <c r="A7" s="28">
        <v>1967</v>
      </c>
      <c r="B7" s="28">
        <f t="shared" si="4"/>
        <v>10</v>
      </c>
      <c r="C7" s="28">
        <f>SUM(Riverheads!G44:G53)</f>
        <v>3</v>
      </c>
      <c r="D7" s="28">
        <f>SUM(Riverheads!H44:H53)</f>
        <v>7</v>
      </c>
      <c r="E7" s="28">
        <f>SUM(Riverheads!I44:I53)</f>
        <v>0</v>
      </c>
      <c r="F7" s="29">
        <f t="shared" si="5"/>
        <v>0.3</v>
      </c>
      <c r="G7" s="30">
        <f>SUM(Riverheads!D44:D53)</f>
        <v>68</v>
      </c>
      <c r="H7" s="31">
        <f>SUM(Riverheads!E44:E53)</f>
        <v>226</v>
      </c>
      <c r="I7" s="32">
        <f t="shared" si="0"/>
        <v>6.8</v>
      </c>
      <c r="J7" s="32">
        <f t="shared" si="1"/>
        <v>22.6</v>
      </c>
      <c r="K7" s="33">
        <f t="shared" si="2"/>
        <v>-15.8</v>
      </c>
      <c r="L7" s="29">
        <f t="shared" si="3"/>
        <v>0.23129251700680273</v>
      </c>
      <c r="M7" s="34" t="s">
        <v>127</v>
      </c>
    </row>
    <row r="8" spans="1:24" ht="14.25" customHeight="1" x14ac:dyDescent="0.2">
      <c r="A8" s="28">
        <v>1968</v>
      </c>
      <c r="B8" s="28">
        <f t="shared" si="4"/>
        <v>10</v>
      </c>
      <c r="C8" s="28">
        <f>SUM(Riverheads!G54:G63)</f>
        <v>2</v>
      </c>
      <c r="D8" s="28">
        <f>SUM(Riverheads!H54:H63)</f>
        <v>8</v>
      </c>
      <c r="E8" s="28">
        <f>SUM(Riverheads!I54:I63)</f>
        <v>0</v>
      </c>
      <c r="F8" s="29">
        <f t="shared" si="5"/>
        <v>0.2</v>
      </c>
      <c r="G8" s="30">
        <f>SUM(Riverheads!D54:D63)</f>
        <v>104</v>
      </c>
      <c r="H8" s="31">
        <f>SUM(Riverheads!E54:E63)</f>
        <v>266</v>
      </c>
      <c r="I8" s="32">
        <f t="shared" si="0"/>
        <v>10.4</v>
      </c>
      <c r="J8" s="32">
        <f t="shared" si="1"/>
        <v>26.6</v>
      </c>
      <c r="K8" s="33">
        <f t="shared" si="2"/>
        <v>-16.200000000000003</v>
      </c>
      <c r="L8" s="29">
        <f t="shared" si="3"/>
        <v>0.2810810810810811</v>
      </c>
      <c r="M8" s="34" t="s">
        <v>131</v>
      </c>
    </row>
    <row r="9" spans="1:24" ht="14.25" customHeight="1" x14ac:dyDescent="0.2">
      <c r="A9" s="28">
        <v>1969</v>
      </c>
      <c r="B9" s="28">
        <f t="shared" si="4"/>
        <v>10</v>
      </c>
      <c r="C9" s="28">
        <f>SUM(Riverheads!G64:G73)</f>
        <v>0</v>
      </c>
      <c r="D9" s="28">
        <f>SUM(Riverheads!H64:H73)</f>
        <v>10</v>
      </c>
      <c r="E9" s="28">
        <f>SUM(Riverheads!I64:I73)</f>
        <v>0</v>
      </c>
      <c r="F9" s="29">
        <f t="shared" si="5"/>
        <v>0</v>
      </c>
      <c r="G9" s="30">
        <f>SUM(Riverheads!D64:D73)</f>
        <v>82</v>
      </c>
      <c r="H9" s="31">
        <f>SUM(Riverheads!E64:E73)</f>
        <v>386</v>
      </c>
      <c r="I9" s="32">
        <f t="shared" si="0"/>
        <v>8.1999999999999993</v>
      </c>
      <c r="J9" s="32">
        <f t="shared" si="1"/>
        <v>38.6</v>
      </c>
      <c r="K9" s="33">
        <f t="shared" si="2"/>
        <v>-30.400000000000002</v>
      </c>
      <c r="L9" s="29">
        <f t="shared" si="3"/>
        <v>0.1752136752136752</v>
      </c>
      <c r="M9" s="34" t="s">
        <v>132</v>
      </c>
    </row>
    <row r="10" spans="1:24" ht="14.25" customHeight="1" x14ac:dyDescent="0.2">
      <c r="A10" s="28">
        <v>1970</v>
      </c>
      <c r="B10" s="28">
        <f t="shared" si="4"/>
        <v>10</v>
      </c>
      <c r="C10" s="28">
        <f>SUM(Riverheads!G74:G83)</f>
        <v>3</v>
      </c>
      <c r="D10" s="28">
        <f>SUM(Riverheads!H74:H83)</f>
        <v>7</v>
      </c>
      <c r="E10" s="28">
        <f>SUM(Riverheads!I74:I83)</f>
        <v>0</v>
      </c>
      <c r="F10" s="29">
        <f t="shared" si="5"/>
        <v>0.3</v>
      </c>
      <c r="G10" s="30">
        <f>SUM(Riverheads!D74:D83)</f>
        <v>92</v>
      </c>
      <c r="H10" s="31">
        <f>SUM(Riverheads!E74:E83)</f>
        <v>329</v>
      </c>
      <c r="I10" s="32">
        <f t="shared" si="0"/>
        <v>9.1999999999999993</v>
      </c>
      <c r="J10" s="32">
        <f t="shared" si="1"/>
        <v>32.9</v>
      </c>
      <c r="K10" s="33">
        <f t="shared" si="2"/>
        <v>-23.7</v>
      </c>
      <c r="L10" s="29">
        <f t="shared" si="3"/>
        <v>0.21852731591448932</v>
      </c>
      <c r="M10" s="34" t="s">
        <v>132</v>
      </c>
    </row>
    <row r="11" spans="1:24" ht="14.25" customHeight="1" x14ac:dyDescent="0.2">
      <c r="A11" s="28">
        <v>1971</v>
      </c>
      <c r="B11" s="28">
        <f t="shared" si="4"/>
        <v>10</v>
      </c>
      <c r="C11" s="28">
        <f>SUM(Riverheads!G84:G93)</f>
        <v>1</v>
      </c>
      <c r="D11" s="28">
        <f>SUM(Riverheads!H84:H93)</f>
        <v>8</v>
      </c>
      <c r="E11" s="28">
        <f>SUM(Riverheads!I84:I93)</f>
        <v>1</v>
      </c>
      <c r="F11" s="29">
        <f t="shared" si="5"/>
        <v>0.15</v>
      </c>
      <c r="G11" s="30">
        <f>SUM(Riverheads!D84:D93)</f>
        <v>70</v>
      </c>
      <c r="H11" s="31">
        <f>SUM(Riverheads!E84:E93)</f>
        <v>339</v>
      </c>
      <c r="I11" s="32">
        <f t="shared" si="0"/>
        <v>7</v>
      </c>
      <c r="J11" s="32">
        <f t="shared" si="1"/>
        <v>33.9</v>
      </c>
      <c r="K11" s="33">
        <f t="shared" si="2"/>
        <v>-26.9</v>
      </c>
      <c r="L11" s="29">
        <f t="shared" si="3"/>
        <v>0.17114914425427874</v>
      </c>
      <c r="M11" s="34" t="s">
        <v>132</v>
      </c>
    </row>
    <row r="12" spans="1:24" ht="14.25" customHeight="1" x14ac:dyDescent="0.2">
      <c r="A12" s="28">
        <v>1972</v>
      </c>
      <c r="B12" s="28">
        <f t="shared" si="4"/>
        <v>10</v>
      </c>
      <c r="C12" s="28">
        <f>SUM(Riverheads!G94:G103)</f>
        <v>2</v>
      </c>
      <c r="D12" s="28">
        <f>SUM(Riverheads!H94:H103)</f>
        <v>8</v>
      </c>
      <c r="E12" s="28">
        <f>SUM(Riverheads!I94:I103)</f>
        <v>0</v>
      </c>
      <c r="F12" s="29">
        <f t="shared" si="5"/>
        <v>0.2</v>
      </c>
      <c r="G12" s="30">
        <f>SUM(Riverheads!D94:D103)</f>
        <v>78</v>
      </c>
      <c r="H12" s="31">
        <f>SUM(Riverheads!E94:E103)</f>
        <v>241</v>
      </c>
      <c r="I12" s="32">
        <f t="shared" si="0"/>
        <v>7.8</v>
      </c>
      <c r="J12" s="32">
        <f t="shared" si="1"/>
        <v>24.1</v>
      </c>
      <c r="K12" s="33">
        <f t="shared" si="2"/>
        <v>-16.3</v>
      </c>
      <c r="L12" s="29">
        <f t="shared" si="3"/>
        <v>0.2445141065830721</v>
      </c>
      <c r="M12" s="34" t="s">
        <v>135</v>
      </c>
    </row>
    <row r="13" spans="1:24" ht="14.25" customHeight="1" x14ac:dyDescent="0.2">
      <c r="A13" s="28">
        <v>1973</v>
      </c>
      <c r="B13" s="28">
        <f t="shared" si="4"/>
        <v>10</v>
      </c>
      <c r="C13" s="28">
        <f>SUM(Riverheads!G104:G113)</f>
        <v>4</v>
      </c>
      <c r="D13" s="28">
        <f>SUM(Riverheads!H104:H113)</f>
        <v>5</v>
      </c>
      <c r="E13" s="28">
        <f>SUM(Riverheads!I104:I113)</f>
        <v>1</v>
      </c>
      <c r="F13" s="29">
        <f t="shared" si="5"/>
        <v>0.45</v>
      </c>
      <c r="G13" s="30">
        <f>SUM(Riverheads!D104:D113)</f>
        <v>82</v>
      </c>
      <c r="H13" s="31">
        <f>SUM(Riverheads!E104:E113)</f>
        <v>199</v>
      </c>
      <c r="I13" s="32">
        <f t="shared" si="0"/>
        <v>8.1999999999999993</v>
      </c>
      <c r="J13" s="32">
        <f t="shared" si="1"/>
        <v>19.899999999999999</v>
      </c>
      <c r="K13" s="33">
        <f t="shared" si="2"/>
        <v>-11.7</v>
      </c>
      <c r="L13" s="29">
        <f t="shared" si="3"/>
        <v>0.29181494661921709</v>
      </c>
      <c r="M13" s="34" t="s">
        <v>135</v>
      </c>
    </row>
    <row r="14" spans="1:24" ht="14.25" customHeight="1" x14ac:dyDescent="0.2">
      <c r="A14" s="28">
        <v>1974</v>
      </c>
      <c r="B14" s="28">
        <f t="shared" si="4"/>
        <v>10</v>
      </c>
      <c r="C14" s="28">
        <f>SUM(Riverheads!G114:G123)</f>
        <v>9</v>
      </c>
      <c r="D14" s="28">
        <f>SUM(Riverheads!H114:H123)</f>
        <v>1</v>
      </c>
      <c r="E14" s="28">
        <f>SUM(Riverheads!I114:I123)</f>
        <v>0</v>
      </c>
      <c r="F14" s="29">
        <f t="shared" si="5"/>
        <v>0.9</v>
      </c>
      <c r="G14" s="30">
        <f>SUM(Riverheads!D114:D123)</f>
        <v>249</v>
      </c>
      <c r="H14" s="31">
        <f>SUM(Riverheads!E114:E123)</f>
        <v>56</v>
      </c>
      <c r="I14" s="32">
        <f t="shared" si="0"/>
        <v>24.9</v>
      </c>
      <c r="J14" s="32">
        <f t="shared" si="1"/>
        <v>5.6</v>
      </c>
      <c r="K14" s="33">
        <f t="shared" si="2"/>
        <v>19.299999999999997</v>
      </c>
      <c r="L14" s="29">
        <f t="shared" si="3"/>
        <v>0.81639344262295077</v>
      </c>
      <c r="M14" s="34" t="s">
        <v>135</v>
      </c>
    </row>
    <row r="15" spans="1:24" ht="14.25" customHeight="1" x14ac:dyDescent="0.2">
      <c r="A15" s="28">
        <v>1975</v>
      </c>
      <c r="B15" s="28">
        <f t="shared" si="4"/>
        <v>11</v>
      </c>
      <c r="C15" s="28">
        <f>SUM(Riverheads!G124:G134)</f>
        <v>9</v>
      </c>
      <c r="D15" s="28">
        <f>SUM(Riverheads!H124:H134)</f>
        <v>1</v>
      </c>
      <c r="E15" s="28">
        <f>SUM(Riverheads!I124:I134)</f>
        <v>1</v>
      </c>
      <c r="F15" s="29">
        <f t="shared" si="5"/>
        <v>0.86363636363636365</v>
      </c>
      <c r="G15" s="30">
        <f>SUM(Riverheads!D124:D134)</f>
        <v>311</v>
      </c>
      <c r="H15" s="31">
        <f>SUM(Riverheads!E124:E134)</f>
        <v>70</v>
      </c>
      <c r="I15" s="32">
        <f t="shared" si="0"/>
        <v>28.272727272727273</v>
      </c>
      <c r="J15" s="32">
        <f t="shared" si="1"/>
        <v>6.3636363636363633</v>
      </c>
      <c r="K15" s="33">
        <f t="shared" si="2"/>
        <v>21.90909090909091</v>
      </c>
      <c r="L15" s="29">
        <f t="shared" si="3"/>
        <v>0.81627296587926512</v>
      </c>
      <c r="M15" s="34" t="s">
        <v>135</v>
      </c>
    </row>
    <row r="16" spans="1:24" ht="14.25" customHeight="1" x14ac:dyDescent="0.2">
      <c r="A16" s="28">
        <v>1976</v>
      </c>
      <c r="B16" s="28">
        <f t="shared" si="4"/>
        <v>11</v>
      </c>
      <c r="C16" s="28">
        <f>SUM(Riverheads!G135:G145)</f>
        <v>10</v>
      </c>
      <c r="D16" s="28">
        <f>SUM(Riverheads!H135:H145)</f>
        <v>1</v>
      </c>
      <c r="E16" s="28">
        <f>SUM(Riverheads!I135:I145)</f>
        <v>0</v>
      </c>
      <c r="F16" s="29">
        <f t="shared" si="5"/>
        <v>0.90909090909090906</v>
      </c>
      <c r="G16" s="30">
        <f>SUM(Riverheads!D135:D145)</f>
        <v>321</v>
      </c>
      <c r="H16" s="31">
        <f>SUM(Riverheads!E135:E145)</f>
        <v>89</v>
      </c>
      <c r="I16" s="32">
        <f t="shared" si="0"/>
        <v>29.181818181818183</v>
      </c>
      <c r="J16" s="32">
        <f t="shared" si="1"/>
        <v>8.0909090909090917</v>
      </c>
      <c r="K16" s="33">
        <f t="shared" si="2"/>
        <v>21.090909090909093</v>
      </c>
      <c r="L16" s="29">
        <f t="shared" si="3"/>
        <v>0.78292682926829271</v>
      </c>
      <c r="M16" s="34" t="s">
        <v>135</v>
      </c>
    </row>
    <row r="17" spans="1:13" ht="14.25" customHeight="1" x14ac:dyDescent="0.2">
      <c r="A17" s="28">
        <v>1977</v>
      </c>
      <c r="B17" s="28">
        <f t="shared" si="4"/>
        <v>10</v>
      </c>
      <c r="C17" s="28">
        <f>SUM(Riverheads!G146:G155)</f>
        <v>7</v>
      </c>
      <c r="D17" s="28">
        <f>SUM(Riverheads!H146:H155)</f>
        <v>3</v>
      </c>
      <c r="E17" s="28">
        <f>SUM(Riverheads!I146:I155)</f>
        <v>0</v>
      </c>
      <c r="F17" s="29">
        <f t="shared" si="5"/>
        <v>0.7</v>
      </c>
      <c r="G17" s="30">
        <f>SUM(Riverheads!D146:D155)</f>
        <v>272</v>
      </c>
      <c r="H17" s="31">
        <f>SUM(Riverheads!E146:E155)</f>
        <v>160</v>
      </c>
      <c r="I17" s="32">
        <f t="shared" si="0"/>
        <v>27.2</v>
      </c>
      <c r="J17" s="32">
        <f t="shared" si="1"/>
        <v>16</v>
      </c>
      <c r="K17" s="33">
        <f t="shared" si="2"/>
        <v>11.2</v>
      </c>
      <c r="L17" s="29">
        <f t="shared" si="3"/>
        <v>0.62962962962962965</v>
      </c>
      <c r="M17" s="34" t="s">
        <v>135</v>
      </c>
    </row>
    <row r="18" spans="1:13" ht="14.25" customHeight="1" x14ac:dyDescent="0.2">
      <c r="A18" s="28">
        <v>1978</v>
      </c>
      <c r="B18" s="28">
        <f t="shared" si="4"/>
        <v>10</v>
      </c>
      <c r="C18" s="28">
        <f>SUM(Riverheads!G156:G165)</f>
        <v>7</v>
      </c>
      <c r="D18" s="28">
        <f>SUM(Riverheads!H156:H165)</f>
        <v>3</v>
      </c>
      <c r="E18" s="28">
        <f>SUM(Riverheads!I156:I165)</f>
        <v>0</v>
      </c>
      <c r="F18" s="29">
        <f t="shared" si="5"/>
        <v>0.7</v>
      </c>
      <c r="G18" s="30">
        <f>SUM(Riverheads!D156:D165)</f>
        <v>276</v>
      </c>
      <c r="H18" s="31">
        <f>SUM(Riverheads!E156:E165)</f>
        <v>97</v>
      </c>
      <c r="I18" s="32">
        <f t="shared" si="0"/>
        <v>27.6</v>
      </c>
      <c r="J18" s="32">
        <f t="shared" si="1"/>
        <v>9.6999999999999993</v>
      </c>
      <c r="K18" s="33">
        <f t="shared" si="2"/>
        <v>17.900000000000002</v>
      </c>
      <c r="L18" s="29">
        <f t="shared" si="3"/>
        <v>0.73994638069705099</v>
      </c>
      <c r="M18" s="34" t="s">
        <v>135</v>
      </c>
    </row>
    <row r="19" spans="1:13" ht="14.25" customHeight="1" x14ac:dyDescent="0.2">
      <c r="A19" s="28">
        <v>1979</v>
      </c>
      <c r="B19" s="28">
        <f t="shared" si="4"/>
        <v>10</v>
      </c>
      <c r="C19" s="28">
        <f>SUM(Riverheads!G166:G175)</f>
        <v>4</v>
      </c>
      <c r="D19" s="28">
        <f>SUM(Riverheads!H166:H175)</f>
        <v>6</v>
      </c>
      <c r="E19" s="28">
        <f>SUM(Riverheads!I166:I175)</f>
        <v>0</v>
      </c>
      <c r="F19" s="29">
        <f t="shared" si="5"/>
        <v>0.4</v>
      </c>
      <c r="G19" s="30">
        <f>SUM(Riverheads!D166:D175)</f>
        <v>98</v>
      </c>
      <c r="H19" s="31">
        <f>SUM(Riverheads!E166:E175)</f>
        <v>232</v>
      </c>
      <c r="I19" s="32">
        <f t="shared" si="0"/>
        <v>9.8000000000000007</v>
      </c>
      <c r="J19" s="32">
        <f t="shared" si="1"/>
        <v>23.2</v>
      </c>
      <c r="K19" s="33">
        <f t="shared" si="2"/>
        <v>-13.399999999999999</v>
      </c>
      <c r="L19" s="29">
        <f t="shared" si="3"/>
        <v>0.29696969696969699</v>
      </c>
      <c r="M19" s="34" t="s">
        <v>135</v>
      </c>
    </row>
    <row r="20" spans="1:13" ht="14.25" customHeight="1" x14ac:dyDescent="0.2">
      <c r="A20" s="28">
        <v>1980</v>
      </c>
      <c r="B20" s="28">
        <f t="shared" si="4"/>
        <v>10</v>
      </c>
      <c r="C20" s="28">
        <f>SUM(Riverheads!G176:G185)</f>
        <v>5</v>
      </c>
      <c r="D20" s="28">
        <f>SUM(Riverheads!H176:H185)</f>
        <v>5</v>
      </c>
      <c r="E20" s="28">
        <f>SUM(Riverheads!I176:I185)</f>
        <v>0</v>
      </c>
      <c r="F20" s="29">
        <f t="shared" si="5"/>
        <v>0.5</v>
      </c>
      <c r="G20" s="30">
        <f>SUM(Riverheads!D176:D185)</f>
        <v>170</v>
      </c>
      <c r="H20" s="31">
        <f>SUM(Riverheads!E176:E185)</f>
        <v>172</v>
      </c>
      <c r="I20" s="32">
        <f t="shared" si="0"/>
        <v>17</v>
      </c>
      <c r="J20" s="32">
        <f t="shared" si="1"/>
        <v>17.2</v>
      </c>
      <c r="K20" s="33">
        <f t="shared" si="2"/>
        <v>-0.19999999999999929</v>
      </c>
      <c r="L20" s="29">
        <f t="shared" si="3"/>
        <v>0.49707602339181284</v>
      </c>
      <c r="M20" s="34" t="s">
        <v>135</v>
      </c>
    </row>
    <row r="21" spans="1:13" ht="14.25" customHeight="1" x14ac:dyDescent="0.2">
      <c r="A21" s="28">
        <v>1981</v>
      </c>
      <c r="B21" s="28">
        <f t="shared" si="4"/>
        <v>10</v>
      </c>
      <c r="C21" s="28">
        <f>SUM(Riverheads!G186:G195)</f>
        <v>8</v>
      </c>
      <c r="D21" s="28">
        <f>SUM(Riverheads!H186:H195)</f>
        <v>1</v>
      </c>
      <c r="E21" s="28">
        <f>SUM(Riverheads!I186:I195)</f>
        <v>1</v>
      </c>
      <c r="F21" s="29">
        <f t="shared" si="5"/>
        <v>0.85</v>
      </c>
      <c r="G21" s="30">
        <f>SUM(Riverheads!D186:D195)</f>
        <v>246</v>
      </c>
      <c r="H21" s="31">
        <f>SUM(Riverheads!E186:E195)</f>
        <v>101</v>
      </c>
      <c r="I21" s="32">
        <f t="shared" si="0"/>
        <v>24.6</v>
      </c>
      <c r="J21" s="32">
        <f t="shared" si="1"/>
        <v>10.1</v>
      </c>
      <c r="K21" s="33">
        <f t="shared" si="2"/>
        <v>14.500000000000002</v>
      </c>
      <c r="L21" s="29">
        <f t="shared" si="3"/>
        <v>0.70893371757925072</v>
      </c>
      <c r="M21" s="34" t="s">
        <v>135</v>
      </c>
    </row>
    <row r="22" spans="1:13" ht="14.25" customHeight="1" x14ac:dyDescent="0.2">
      <c r="A22" s="28">
        <v>1982</v>
      </c>
      <c r="B22" s="28">
        <f t="shared" si="4"/>
        <v>10</v>
      </c>
      <c r="C22" s="28">
        <f>SUM(Riverheads!G196:G205)</f>
        <v>6</v>
      </c>
      <c r="D22" s="28">
        <f>SUM(Riverheads!H196:H205)</f>
        <v>4</v>
      </c>
      <c r="E22" s="28">
        <f>SUM(Riverheads!I196:I205)</f>
        <v>0</v>
      </c>
      <c r="F22" s="29">
        <f t="shared" si="5"/>
        <v>0.6</v>
      </c>
      <c r="G22" s="30">
        <f>SUM(Riverheads!D196:D205)</f>
        <v>134</v>
      </c>
      <c r="H22" s="31">
        <f>SUM(Riverheads!E196:E205)</f>
        <v>94</v>
      </c>
      <c r="I22" s="32">
        <f t="shared" si="0"/>
        <v>13.4</v>
      </c>
      <c r="J22" s="32">
        <f t="shared" si="1"/>
        <v>9.4</v>
      </c>
      <c r="K22" s="33">
        <f t="shared" si="2"/>
        <v>4</v>
      </c>
      <c r="L22" s="29">
        <f t="shared" si="3"/>
        <v>0.58771929824561409</v>
      </c>
      <c r="M22" s="34" t="s">
        <v>135</v>
      </c>
    </row>
    <row r="23" spans="1:13" ht="14.25" customHeight="1" x14ac:dyDescent="0.2">
      <c r="A23" s="28">
        <v>1983</v>
      </c>
      <c r="B23" s="28">
        <f t="shared" si="4"/>
        <v>11</v>
      </c>
      <c r="C23" s="28">
        <f>SUM(Riverheads!G206:G216)</f>
        <v>8</v>
      </c>
      <c r="D23" s="28">
        <f>SUM(Riverheads!H206:H216)</f>
        <v>3</v>
      </c>
      <c r="E23" s="28">
        <f>SUM(Riverheads!I206:I216)</f>
        <v>0</v>
      </c>
      <c r="F23" s="29">
        <f t="shared" si="5"/>
        <v>0.72727272727272729</v>
      </c>
      <c r="G23" s="30">
        <f>SUM(Riverheads!D206:D216)</f>
        <v>156</v>
      </c>
      <c r="H23" s="31">
        <f>SUM(Riverheads!E206:E216)</f>
        <v>153</v>
      </c>
      <c r="I23" s="32">
        <f t="shared" si="0"/>
        <v>14.181818181818182</v>
      </c>
      <c r="J23" s="32">
        <f t="shared" si="1"/>
        <v>13.909090909090908</v>
      </c>
      <c r="K23" s="33">
        <f t="shared" si="2"/>
        <v>0.27272727272727337</v>
      </c>
      <c r="L23" s="29">
        <f t="shared" si="3"/>
        <v>0.50485436893203883</v>
      </c>
      <c r="M23" s="34" t="s">
        <v>142</v>
      </c>
    </row>
    <row r="24" spans="1:13" ht="14.25" customHeight="1" x14ac:dyDescent="0.2">
      <c r="A24" s="28">
        <v>1984</v>
      </c>
      <c r="B24" s="28">
        <f t="shared" si="4"/>
        <v>10</v>
      </c>
      <c r="C24" s="28">
        <f>SUM(Riverheads!G217:G226)</f>
        <v>5</v>
      </c>
      <c r="D24" s="28">
        <f>SUM(Riverheads!H217:H226)</f>
        <v>5</v>
      </c>
      <c r="E24" s="28">
        <f>SUM(Riverheads!I217:I226)</f>
        <v>0</v>
      </c>
      <c r="F24" s="29">
        <f t="shared" si="5"/>
        <v>0.5</v>
      </c>
      <c r="G24" s="30">
        <f>SUM(Riverheads!D217:D226)</f>
        <v>164</v>
      </c>
      <c r="H24" s="31">
        <f>SUM(Riverheads!E217:E226)</f>
        <v>114</v>
      </c>
      <c r="I24" s="32">
        <f t="shared" si="0"/>
        <v>16.399999999999999</v>
      </c>
      <c r="J24" s="32">
        <f t="shared" si="1"/>
        <v>11.4</v>
      </c>
      <c r="K24" s="33">
        <f t="shared" si="2"/>
        <v>4.9999999999999982</v>
      </c>
      <c r="L24" s="29">
        <f t="shared" si="3"/>
        <v>0.58992805755395683</v>
      </c>
      <c r="M24" s="34" t="s">
        <v>142</v>
      </c>
    </row>
    <row r="25" spans="1:13" ht="14.25" customHeight="1" x14ac:dyDescent="0.2">
      <c r="A25" s="28">
        <v>1985</v>
      </c>
      <c r="B25" s="28">
        <f t="shared" si="4"/>
        <v>10</v>
      </c>
      <c r="C25" s="28">
        <f>SUM(Riverheads!G227:G236)</f>
        <v>4</v>
      </c>
      <c r="D25" s="28">
        <f>SUM(Riverheads!H227:H236)</f>
        <v>5</v>
      </c>
      <c r="E25" s="28">
        <f>SUM(Riverheads!I227:I236)</f>
        <v>1</v>
      </c>
      <c r="F25" s="29">
        <f t="shared" si="5"/>
        <v>0.45</v>
      </c>
      <c r="G25" s="30">
        <f>SUM(Riverheads!D227:D236)</f>
        <v>90</v>
      </c>
      <c r="H25" s="31">
        <f>SUM(Riverheads!E227:E236)</f>
        <v>151</v>
      </c>
      <c r="I25" s="32">
        <f t="shared" si="0"/>
        <v>9</v>
      </c>
      <c r="J25" s="32">
        <f t="shared" si="1"/>
        <v>15.1</v>
      </c>
      <c r="K25" s="33">
        <f t="shared" si="2"/>
        <v>-6.1</v>
      </c>
      <c r="L25" s="29">
        <f t="shared" si="3"/>
        <v>0.37344398340248963</v>
      </c>
      <c r="M25" s="34" t="s">
        <v>142</v>
      </c>
    </row>
    <row r="26" spans="1:13" ht="14.25" customHeight="1" x14ac:dyDescent="0.2">
      <c r="A26" s="28">
        <v>1986</v>
      </c>
      <c r="B26" s="28">
        <f t="shared" si="4"/>
        <v>10</v>
      </c>
      <c r="C26" s="28">
        <f>SUM(Riverheads!G237:G246)</f>
        <v>4</v>
      </c>
      <c r="D26" s="28">
        <f>SUM(Riverheads!H237:H246)</f>
        <v>6</v>
      </c>
      <c r="E26" s="28">
        <f>SUM(Riverheads!I237:I246)</f>
        <v>0</v>
      </c>
      <c r="F26" s="29">
        <f t="shared" si="5"/>
        <v>0.4</v>
      </c>
      <c r="G26" s="30">
        <f>SUM(Riverheads!D237:D246)</f>
        <v>139</v>
      </c>
      <c r="H26" s="31">
        <f>SUM(Riverheads!E237:E246)</f>
        <v>229</v>
      </c>
      <c r="I26" s="32">
        <f t="shared" si="0"/>
        <v>13.9</v>
      </c>
      <c r="J26" s="32">
        <f t="shared" si="1"/>
        <v>22.9</v>
      </c>
      <c r="K26" s="33">
        <f t="shared" si="2"/>
        <v>-8.9999999999999982</v>
      </c>
      <c r="L26" s="29">
        <f t="shared" si="3"/>
        <v>0.37771739130434784</v>
      </c>
      <c r="M26" s="34" t="s">
        <v>142</v>
      </c>
    </row>
    <row r="27" spans="1:13" ht="14.25" customHeight="1" x14ac:dyDescent="0.2">
      <c r="A27" s="28">
        <v>1987</v>
      </c>
      <c r="B27" s="28">
        <f t="shared" si="4"/>
        <v>11</v>
      </c>
      <c r="C27" s="28">
        <f>SUM(Riverheads!G247:G257)</f>
        <v>5</v>
      </c>
      <c r="D27" s="28">
        <f>SUM(Riverheads!H247:H257)</f>
        <v>6</v>
      </c>
      <c r="E27" s="28">
        <f>SUM(Riverheads!I247:I257)</f>
        <v>0</v>
      </c>
      <c r="F27" s="29">
        <f t="shared" si="5"/>
        <v>0.45454545454545453</v>
      </c>
      <c r="G27" s="30">
        <f>SUM(Riverheads!D247:D257)</f>
        <v>211</v>
      </c>
      <c r="H27" s="31">
        <f>SUM(Riverheads!E247:E257)</f>
        <v>150</v>
      </c>
      <c r="I27" s="32">
        <f t="shared" si="0"/>
        <v>19.181818181818183</v>
      </c>
      <c r="J27" s="32">
        <f t="shared" si="1"/>
        <v>13.636363636363637</v>
      </c>
      <c r="K27" s="33">
        <f t="shared" si="2"/>
        <v>5.5454545454545467</v>
      </c>
      <c r="L27" s="29">
        <f t="shared" si="3"/>
        <v>0.58448753462603875</v>
      </c>
      <c r="M27" s="34" t="s">
        <v>142</v>
      </c>
    </row>
    <row r="28" spans="1:13" ht="14.25" customHeight="1" x14ac:dyDescent="0.2">
      <c r="A28" s="28">
        <v>1988</v>
      </c>
      <c r="B28" s="28">
        <f t="shared" si="4"/>
        <v>10</v>
      </c>
      <c r="C28" s="28">
        <f>SUM(Riverheads!G258:G267)</f>
        <v>4</v>
      </c>
      <c r="D28" s="28">
        <f>SUM(Riverheads!H258:H267)</f>
        <v>6</v>
      </c>
      <c r="E28" s="28">
        <f>SUM(Riverheads!I258:I267)</f>
        <v>0</v>
      </c>
      <c r="F28" s="29">
        <f t="shared" si="5"/>
        <v>0.4</v>
      </c>
      <c r="G28" s="30">
        <f>SUM(Riverheads!D258:D267)</f>
        <v>132</v>
      </c>
      <c r="H28" s="31">
        <f>SUM(Riverheads!E258:E267)</f>
        <v>145</v>
      </c>
      <c r="I28" s="32">
        <f t="shared" si="0"/>
        <v>13.2</v>
      </c>
      <c r="J28" s="32">
        <f t="shared" si="1"/>
        <v>14.5</v>
      </c>
      <c r="K28" s="33">
        <f t="shared" si="2"/>
        <v>-1.3000000000000007</v>
      </c>
      <c r="L28" s="29">
        <f t="shared" si="3"/>
        <v>0.47653429602888087</v>
      </c>
      <c r="M28" s="34" t="s">
        <v>142</v>
      </c>
    </row>
    <row r="29" spans="1:13" ht="14.25" customHeight="1" x14ac:dyDescent="0.2">
      <c r="A29" s="28">
        <v>1989</v>
      </c>
      <c r="B29" s="28">
        <f t="shared" si="4"/>
        <v>10</v>
      </c>
      <c r="C29" s="28">
        <f>SUM(Riverheads!G268:G277)</f>
        <v>4</v>
      </c>
      <c r="D29" s="28">
        <f>SUM(Riverheads!H268:H277)</f>
        <v>6</v>
      </c>
      <c r="E29" s="28">
        <f>SUM(Riverheads!I268:I277)</f>
        <v>0</v>
      </c>
      <c r="F29" s="29">
        <f t="shared" si="5"/>
        <v>0.4</v>
      </c>
      <c r="G29" s="30">
        <f>SUM(Riverheads!D268:D277)</f>
        <v>175</v>
      </c>
      <c r="H29" s="31">
        <f>SUM(Riverheads!E268:E277)</f>
        <v>124</v>
      </c>
      <c r="I29" s="32">
        <f t="shared" si="0"/>
        <v>17.5</v>
      </c>
      <c r="J29" s="32">
        <f t="shared" si="1"/>
        <v>12.4</v>
      </c>
      <c r="K29" s="33">
        <f t="shared" si="2"/>
        <v>5.0999999999999996</v>
      </c>
      <c r="L29" s="29">
        <f t="shared" si="3"/>
        <v>0.5852842809364549</v>
      </c>
      <c r="M29" s="34" t="s">
        <v>144</v>
      </c>
    </row>
    <row r="30" spans="1:13" ht="14.25" customHeight="1" x14ac:dyDescent="0.2">
      <c r="A30" s="28">
        <v>1990</v>
      </c>
      <c r="B30" s="28">
        <f t="shared" si="4"/>
        <v>9</v>
      </c>
      <c r="C30" s="28">
        <f>SUM(Riverheads!G278:G287)</f>
        <v>2</v>
      </c>
      <c r="D30" s="28">
        <f>SUM(Riverheads!H278:H287)</f>
        <v>7</v>
      </c>
      <c r="E30" s="28">
        <f>SUM(Riverheads!I278:I287)</f>
        <v>0</v>
      </c>
      <c r="F30" s="29">
        <f t="shared" si="5"/>
        <v>0.22222222222222221</v>
      </c>
      <c r="G30" s="30">
        <f>SUM(Riverheads!D278:D287)</f>
        <v>71</v>
      </c>
      <c r="H30" s="31">
        <f>SUM(Riverheads!E278:E287)</f>
        <v>248</v>
      </c>
      <c r="I30" s="32">
        <f t="shared" si="0"/>
        <v>7.8888888888888893</v>
      </c>
      <c r="J30" s="32">
        <f t="shared" si="1"/>
        <v>27.555555555555557</v>
      </c>
      <c r="K30" s="33">
        <f t="shared" si="2"/>
        <v>-19.666666666666668</v>
      </c>
      <c r="L30" s="29">
        <f t="shared" si="3"/>
        <v>0.2225705329153605</v>
      </c>
      <c r="M30" s="34" t="s">
        <v>144</v>
      </c>
    </row>
    <row r="31" spans="1:13" ht="14.25" customHeight="1" x14ac:dyDescent="0.2">
      <c r="A31" s="28">
        <v>1991</v>
      </c>
      <c r="B31" s="28">
        <f t="shared" si="4"/>
        <v>10</v>
      </c>
      <c r="C31" s="28">
        <f>SUM(Riverheads!G288:G297)</f>
        <v>1</v>
      </c>
      <c r="D31" s="28">
        <f>SUM(Riverheads!H288:H297)</f>
        <v>9</v>
      </c>
      <c r="E31" s="28">
        <f>SUM(Riverheads!I288:I297)</f>
        <v>0</v>
      </c>
      <c r="F31" s="29">
        <f t="shared" si="5"/>
        <v>0.1</v>
      </c>
      <c r="G31" s="30">
        <f>SUM(Riverheads!D288:D297)</f>
        <v>147</v>
      </c>
      <c r="H31" s="31">
        <f>SUM(Riverheads!E288:E297)</f>
        <v>316</v>
      </c>
      <c r="I31" s="32">
        <f t="shared" si="0"/>
        <v>14.7</v>
      </c>
      <c r="J31" s="32">
        <f t="shared" si="1"/>
        <v>31.6</v>
      </c>
      <c r="K31" s="33">
        <f t="shared" si="2"/>
        <v>-16.900000000000002</v>
      </c>
      <c r="L31" s="29">
        <f t="shared" si="3"/>
        <v>0.31749460043196542</v>
      </c>
      <c r="M31" s="34" t="s">
        <v>153</v>
      </c>
    </row>
    <row r="32" spans="1:13" ht="14.25" customHeight="1" x14ac:dyDescent="0.2">
      <c r="A32" s="28">
        <v>1992</v>
      </c>
      <c r="B32" s="28">
        <f t="shared" si="4"/>
        <v>10</v>
      </c>
      <c r="C32" s="28">
        <f>SUM(Riverheads!G298:G307)</f>
        <v>5</v>
      </c>
      <c r="D32" s="28">
        <f>SUM(Riverheads!H298:H307)</f>
        <v>5</v>
      </c>
      <c r="E32" s="28">
        <f>SUM(Riverheads!I298:I307)</f>
        <v>0</v>
      </c>
      <c r="F32" s="29">
        <f t="shared" si="5"/>
        <v>0.5</v>
      </c>
      <c r="G32" s="30">
        <f>SUM(Riverheads!D298:D307)</f>
        <v>110</v>
      </c>
      <c r="H32" s="31">
        <f>SUM(Riverheads!E298:E307)</f>
        <v>157</v>
      </c>
      <c r="I32" s="32">
        <f t="shared" si="0"/>
        <v>11</v>
      </c>
      <c r="J32" s="32">
        <f t="shared" si="1"/>
        <v>15.7</v>
      </c>
      <c r="K32" s="33">
        <f t="shared" si="2"/>
        <v>-4.6999999999999993</v>
      </c>
      <c r="L32" s="29">
        <f t="shared" si="3"/>
        <v>0.41198501872659177</v>
      </c>
      <c r="M32" s="34" t="s">
        <v>150</v>
      </c>
    </row>
    <row r="33" spans="1:13" ht="14.25" customHeight="1" x14ac:dyDescent="0.2">
      <c r="A33" s="28">
        <v>1993</v>
      </c>
      <c r="B33" s="28">
        <f t="shared" si="4"/>
        <v>10</v>
      </c>
      <c r="C33" s="28">
        <f>SUM(Riverheads!G308:G317)</f>
        <v>4</v>
      </c>
      <c r="D33" s="28">
        <f>SUM(Riverheads!H308:H317)</f>
        <v>6</v>
      </c>
      <c r="E33" s="28">
        <f>SUM(Riverheads!I308:I317)</f>
        <v>0</v>
      </c>
      <c r="F33" s="29">
        <f t="shared" si="5"/>
        <v>0.4</v>
      </c>
      <c r="G33" s="30">
        <f>SUM(Riverheads!D308:D317)</f>
        <v>121</v>
      </c>
      <c r="H33" s="31">
        <f>SUM(Riverheads!E308:E317)</f>
        <v>161</v>
      </c>
      <c r="I33" s="32">
        <f t="shared" si="0"/>
        <v>12.1</v>
      </c>
      <c r="J33" s="32">
        <f t="shared" si="1"/>
        <v>16.100000000000001</v>
      </c>
      <c r="K33" s="33">
        <f t="shared" si="2"/>
        <v>-4.0000000000000018</v>
      </c>
      <c r="L33" s="29">
        <f t="shared" si="3"/>
        <v>0.42907801418439717</v>
      </c>
      <c r="M33" s="34" t="s">
        <v>150</v>
      </c>
    </row>
    <row r="34" spans="1:13" ht="14.25" customHeight="1" x14ac:dyDescent="0.2">
      <c r="A34" s="28">
        <v>1994</v>
      </c>
      <c r="B34" s="28">
        <f t="shared" si="4"/>
        <v>10</v>
      </c>
      <c r="C34" s="28">
        <f>SUM(Riverheads!G318:G327)</f>
        <v>6</v>
      </c>
      <c r="D34" s="28">
        <f>SUM(Riverheads!H318:H327)</f>
        <v>4</v>
      </c>
      <c r="E34" s="28">
        <f>SUM(Riverheads!I318:I327)</f>
        <v>0</v>
      </c>
      <c r="F34" s="29">
        <f t="shared" si="5"/>
        <v>0.6</v>
      </c>
      <c r="G34" s="30">
        <f>SUM(Riverheads!D318:D327)</f>
        <v>203</v>
      </c>
      <c r="H34" s="31">
        <f>SUM(Riverheads!E318:E327)</f>
        <v>154</v>
      </c>
      <c r="I34" s="32">
        <f t="shared" ref="I34:I54" si="6">G34/B34</f>
        <v>20.3</v>
      </c>
      <c r="J34" s="32">
        <f t="shared" ref="J34:J54" si="7">H34/B34</f>
        <v>15.4</v>
      </c>
      <c r="K34" s="33">
        <f t="shared" ref="K34:K54" si="8">I34-J34</f>
        <v>4.9000000000000004</v>
      </c>
      <c r="L34" s="29">
        <f t="shared" ref="L34:L54" si="9">(G34)/(G34+H34)</f>
        <v>0.56862745098039214</v>
      </c>
      <c r="M34" s="34" t="s">
        <v>150</v>
      </c>
    </row>
    <row r="35" spans="1:13" ht="14.25" customHeight="1" x14ac:dyDescent="0.2">
      <c r="A35" s="28">
        <v>1995</v>
      </c>
      <c r="B35" s="28">
        <f t="shared" si="4"/>
        <v>10</v>
      </c>
      <c r="C35" s="28">
        <f>SUM(Riverheads!G328:G337)</f>
        <v>4</v>
      </c>
      <c r="D35" s="28">
        <f>SUM(Riverheads!H328:H337)</f>
        <v>6</v>
      </c>
      <c r="E35" s="28">
        <f>SUM(Riverheads!I328:I337)</f>
        <v>0</v>
      </c>
      <c r="F35" s="29">
        <f t="shared" si="5"/>
        <v>0.4</v>
      </c>
      <c r="G35" s="30">
        <f>SUM(Riverheads!D328:D337)</f>
        <v>149</v>
      </c>
      <c r="H35" s="31">
        <f>SUM(Riverheads!E328:E337)</f>
        <v>129</v>
      </c>
      <c r="I35" s="32">
        <f t="shared" si="6"/>
        <v>14.9</v>
      </c>
      <c r="J35" s="32">
        <f t="shared" si="7"/>
        <v>12.9</v>
      </c>
      <c r="K35" s="33">
        <f t="shared" si="8"/>
        <v>2</v>
      </c>
      <c r="L35" s="29">
        <f t="shared" si="9"/>
        <v>0.53597122302158273</v>
      </c>
      <c r="M35" s="34" t="s">
        <v>150</v>
      </c>
    </row>
    <row r="36" spans="1:13" ht="14.25" customHeight="1" x14ac:dyDescent="0.2">
      <c r="A36" s="28">
        <v>1996</v>
      </c>
      <c r="B36" s="28">
        <f t="shared" si="4"/>
        <v>10</v>
      </c>
      <c r="C36" s="28">
        <f>SUM(Riverheads!G338:G347)</f>
        <v>0</v>
      </c>
      <c r="D36" s="28">
        <f>SUM(Riverheads!H338:H347)</f>
        <v>10</v>
      </c>
      <c r="E36" s="28">
        <f>SUM(Riverheads!I338:I347)</f>
        <v>0</v>
      </c>
      <c r="F36" s="29">
        <f t="shared" si="5"/>
        <v>0</v>
      </c>
      <c r="G36" s="30">
        <f>SUM(Riverheads!D338:D347)</f>
        <v>97</v>
      </c>
      <c r="H36" s="31">
        <f>SUM(Riverheads!E338:E347)</f>
        <v>315</v>
      </c>
      <c r="I36" s="32">
        <f t="shared" si="6"/>
        <v>9.6999999999999993</v>
      </c>
      <c r="J36" s="32">
        <f t="shared" si="7"/>
        <v>31.5</v>
      </c>
      <c r="K36" s="33">
        <f t="shared" si="8"/>
        <v>-21.8</v>
      </c>
      <c r="L36" s="29">
        <f t="shared" si="9"/>
        <v>0.2354368932038835</v>
      </c>
      <c r="M36" s="34" t="s">
        <v>151</v>
      </c>
    </row>
    <row r="37" spans="1:13" ht="14.25" customHeight="1" x14ac:dyDescent="0.2">
      <c r="A37" s="28">
        <v>1997</v>
      </c>
      <c r="B37" s="28">
        <f t="shared" si="4"/>
        <v>10</v>
      </c>
      <c r="C37" s="28">
        <f>SUM(Riverheads!G348:G357)</f>
        <v>3</v>
      </c>
      <c r="D37" s="28">
        <f>SUM(Riverheads!H348:H357)</f>
        <v>7</v>
      </c>
      <c r="E37" s="28">
        <f>SUM(Riverheads!I348:I357)</f>
        <v>0</v>
      </c>
      <c r="F37" s="29">
        <f t="shared" si="5"/>
        <v>0.3</v>
      </c>
      <c r="G37" s="30">
        <f>SUM(Riverheads!D348:D357)</f>
        <v>154</v>
      </c>
      <c r="H37" s="31">
        <f>SUM(Riverheads!E348:E357)</f>
        <v>276</v>
      </c>
      <c r="I37" s="32">
        <f t="shared" si="6"/>
        <v>15.4</v>
      </c>
      <c r="J37" s="32">
        <f t="shared" si="7"/>
        <v>27.6</v>
      </c>
      <c r="K37" s="33">
        <f t="shared" si="8"/>
        <v>-12.200000000000001</v>
      </c>
      <c r="L37" s="29">
        <f t="shared" si="9"/>
        <v>0.35813953488372091</v>
      </c>
      <c r="M37" s="34" t="s">
        <v>151</v>
      </c>
    </row>
    <row r="38" spans="1:13" ht="14.25" customHeight="1" x14ac:dyDescent="0.2">
      <c r="A38" s="28">
        <v>1998</v>
      </c>
      <c r="B38" s="28">
        <f t="shared" si="4"/>
        <v>11</v>
      </c>
      <c r="C38" s="28">
        <f>SUM(Riverheads!G358:G368)</f>
        <v>8</v>
      </c>
      <c r="D38" s="28">
        <f>SUM(Riverheads!H358:H368)</f>
        <v>3</v>
      </c>
      <c r="E38" s="28">
        <f>SUM(Riverheads!I358:I368)</f>
        <v>0</v>
      </c>
      <c r="F38" s="29">
        <f t="shared" si="5"/>
        <v>0.72727272727272729</v>
      </c>
      <c r="G38" s="30">
        <f>SUM(Riverheads!D358:D368)</f>
        <v>308</v>
      </c>
      <c r="H38" s="31">
        <f>SUM(Riverheads!E358:E368)</f>
        <v>224</v>
      </c>
      <c r="I38" s="32">
        <f t="shared" si="6"/>
        <v>28</v>
      </c>
      <c r="J38" s="32">
        <f t="shared" si="7"/>
        <v>20.363636363636363</v>
      </c>
      <c r="K38" s="33">
        <f t="shared" si="8"/>
        <v>7.6363636363636367</v>
      </c>
      <c r="L38" s="29">
        <f t="shared" si="9"/>
        <v>0.57894736842105265</v>
      </c>
      <c r="M38" s="34" t="s">
        <v>151</v>
      </c>
    </row>
    <row r="39" spans="1:13" ht="14.25" customHeight="1" x14ac:dyDescent="0.2">
      <c r="A39" s="28">
        <v>1999</v>
      </c>
      <c r="B39" s="28">
        <f t="shared" si="4"/>
        <v>11</v>
      </c>
      <c r="C39" s="28">
        <f>SUM(Riverheads!G369:G379)</f>
        <v>10</v>
      </c>
      <c r="D39" s="28">
        <f>SUM(Riverheads!H369:H379)</f>
        <v>1</v>
      </c>
      <c r="E39" s="28">
        <f>SUM(Riverheads!I369:I379)</f>
        <v>0</v>
      </c>
      <c r="F39" s="29">
        <f t="shared" si="5"/>
        <v>0.90909090909090906</v>
      </c>
      <c r="G39" s="30">
        <f>SUM(Riverheads!D369:D379)</f>
        <v>414</v>
      </c>
      <c r="H39" s="31">
        <f>SUM(Riverheads!E369:E379)</f>
        <v>171</v>
      </c>
      <c r="I39" s="32">
        <f t="shared" si="6"/>
        <v>37.636363636363633</v>
      </c>
      <c r="J39" s="32">
        <f t="shared" si="7"/>
        <v>15.545454545454545</v>
      </c>
      <c r="K39" s="33">
        <f t="shared" si="8"/>
        <v>22.090909090909086</v>
      </c>
      <c r="L39" s="29">
        <f t="shared" si="9"/>
        <v>0.70769230769230773</v>
      </c>
      <c r="M39" s="34" t="s">
        <v>151</v>
      </c>
    </row>
    <row r="40" spans="1:13" ht="14.25" customHeight="1" x14ac:dyDescent="0.2">
      <c r="A40" s="28">
        <v>2000</v>
      </c>
      <c r="B40" s="28">
        <f t="shared" si="4"/>
        <v>14</v>
      </c>
      <c r="C40" s="28">
        <f>SUM(Riverheads!G380:G393)</f>
        <v>14</v>
      </c>
      <c r="D40" s="28">
        <f>SUM(Riverheads!H380:H393)</f>
        <v>0</v>
      </c>
      <c r="E40" s="28">
        <f>SUM(Riverheads!I380:I393)</f>
        <v>0</v>
      </c>
      <c r="F40" s="29">
        <f t="shared" si="5"/>
        <v>1</v>
      </c>
      <c r="G40" s="30">
        <f>SUM(Riverheads!D380:D393)</f>
        <v>529</v>
      </c>
      <c r="H40" s="31">
        <f>SUM(Riverheads!E380:E393)</f>
        <v>135</v>
      </c>
      <c r="I40" s="32">
        <f t="shared" si="6"/>
        <v>37.785714285714285</v>
      </c>
      <c r="J40" s="32">
        <f t="shared" si="7"/>
        <v>9.6428571428571423</v>
      </c>
      <c r="K40" s="33">
        <f t="shared" si="8"/>
        <v>28.142857142857142</v>
      </c>
      <c r="L40" s="29">
        <f t="shared" si="9"/>
        <v>0.79668674698795183</v>
      </c>
      <c r="M40" s="34" t="s">
        <v>151</v>
      </c>
    </row>
    <row r="41" spans="1:13" ht="14.25" customHeight="1" x14ac:dyDescent="0.2">
      <c r="A41" s="28">
        <v>2001</v>
      </c>
      <c r="B41" s="28">
        <f t="shared" si="4"/>
        <v>11</v>
      </c>
      <c r="C41" s="28">
        <f>SUM(Riverheads!G394:G404)</f>
        <v>9</v>
      </c>
      <c r="D41" s="28">
        <f>SUM(Riverheads!H394:H404)</f>
        <v>2</v>
      </c>
      <c r="E41" s="28">
        <f>SUM(Riverheads!I394:I404)</f>
        <v>0</v>
      </c>
      <c r="F41" s="29">
        <f t="shared" si="5"/>
        <v>0.81818181818181823</v>
      </c>
      <c r="G41" s="30">
        <f>SUM(Riverheads!D394:D404)</f>
        <v>377</v>
      </c>
      <c r="H41" s="31">
        <f>SUM(Riverheads!E394:E404)</f>
        <v>134</v>
      </c>
      <c r="I41" s="32">
        <f t="shared" si="6"/>
        <v>34.272727272727273</v>
      </c>
      <c r="J41" s="32">
        <f t="shared" si="7"/>
        <v>12.181818181818182</v>
      </c>
      <c r="K41" s="33">
        <f t="shared" si="8"/>
        <v>22.090909090909093</v>
      </c>
      <c r="L41" s="29">
        <f t="shared" si="9"/>
        <v>0.73776908023483367</v>
      </c>
      <c r="M41" s="34" t="s">
        <v>151</v>
      </c>
    </row>
    <row r="42" spans="1:13" ht="14.25" customHeight="1" x14ac:dyDescent="0.2">
      <c r="A42" s="28">
        <v>2002</v>
      </c>
      <c r="B42" s="28">
        <f t="shared" si="4"/>
        <v>11</v>
      </c>
      <c r="C42" s="28">
        <f>SUM(Riverheads!G405:G415)</f>
        <v>9</v>
      </c>
      <c r="D42" s="28">
        <f>SUM(Riverheads!H405:H415)</f>
        <v>2</v>
      </c>
      <c r="E42" s="28">
        <f>SUM(Riverheads!I405:I415)</f>
        <v>0</v>
      </c>
      <c r="F42" s="29">
        <f t="shared" si="5"/>
        <v>0.81818181818181823</v>
      </c>
      <c r="G42" s="30">
        <f>SUM(Riverheads!D405:D415)</f>
        <v>433</v>
      </c>
      <c r="H42" s="31">
        <f>SUM(Riverheads!E405:E415)</f>
        <v>96</v>
      </c>
      <c r="I42" s="32">
        <f t="shared" si="6"/>
        <v>39.363636363636367</v>
      </c>
      <c r="J42" s="32">
        <f t="shared" si="7"/>
        <v>8.7272727272727266</v>
      </c>
      <c r="K42" s="33">
        <f t="shared" si="8"/>
        <v>30.63636363636364</v>
      </c>
      <c r="L42" s="29">
        <f t="shared" si="9"/>
        <v>0.81852551984877131</v>
      </c>
      <c r="M42" s="34" t="s">
        <v>151</v>
      </c>
    </row>
    <row r="43" spans="1:13" ht="14.25" customHeight="1" x14ac:dyDescent="0.2">
      <c r="A43" s="28">
        <v>2003</v>
      </c>
      <c r="B43" s="28">
        <f t="shared" si="4"/>
        <v>12</v>
      </c>
      <c r="C43" s="28">
        <f>SUM(Riverheads!G416:G427)</f>
        <v>9</v>
      </c>
      <c r="D43" s="28">
        <f>SUM(Riverheads!H416:H427)</f>
        <v>3</v>
      </c>
      <c r="E43" s="28">
        <f>SUM(Riverheads!I416:I427)</f>
        <v>0</v>
      </c>
      <c r="F43" s="29">
        <f t="shared" si="5"/>
        <v>0.75</v>
      </c>
      <c r="G43" s="30">
        <f>SUM(Riverheads!D416:D427)</f>
        <v>305</v>
      </c>
      <c r="H43" s="31">
        <f>SUM(Riverheads!E416:E427)</f>
        <v>182</v>
      </c>
      <c r="I43" s="32">
        <f t="shared" si="6"/>
        <v>25.416666666666668</v>
      </c>
      <c r="J43" s="32">
        <f t="shared" si="7"/>
        <v>15.166666666666666</v>
      </c>
      <c r="K43" s="33">
        <f t="shared" si="8"/>
        <v>10.250000000000002</v>
      </c>
      <c r="L43" s="29">
        <f t="shared" si="9"/>
        <v>0.62628336755646818</v>
      </c>
      <c r="M43" s="34" t="s">
        <v>151</v>
      </c>
    </row>
    <row r="44" spans="1:13" ht="14.25" customHeight="1" x14ac:dyDescent="0.2">
      <c r="A44" s="28">
        <v>2004</v>
      </c>
      <c r="B44" s="28">
        <f t="shared" si="4"/>
        <v>10</v>
      </c>
      <c r="C44" s="28">
        <f>SUM(Riverheads!G428:G437)</f>
        <v>4</v>
      </c>
      <c r="D44" s="28">
        <f>SUM(Riverheads!H428:H437)</f>
        <v>6</v>
      </c>
      <c r="E44" s="28">
        <f>SUM(Riverheads!I428:I437)</f>
        <v>0</v>
      </c>
      <c r="F44" s="29">
        <f t="shared" si="5"/>
        <v>0.4</v>
      </c>
      <c r="G44" s="30">
        <f>SUM(Riverheads!D428:D437)</f>
        <v>203</v>
      </c>
      <c r="H44" s="31">
        <f>SUM(Riverheads!E428:E437)</f>
        <v>224</v>
      </c>
      <c r="I44" s="32">
        <f t="shared" si="6"/>
        <v>20.3</v>
      </c>
      <c r="J44" s="32">
        <f t="shared" si="7"/>
        <v>22.4</v>
      </c>
      <c r="K44" s="33">
        <f t="shared" si="8"/>
        <v>-2.0999999999999979</v>
      </c>
      <c r="L44" s="29">
        <f t="shared" si="9"/>
        <v>0.47540983606557374</v>
      </c>
      <c r="M44" s="34" t="s">
        <v>151</v>
      </c>
    </row>
    <row r="45" spans="1:13" ht="14.25" customHeight="1" x14ac:dyDescent="0.2">
      <c r="A45" s="28">
        <v>2005</v>
      </c>
      <c r="B45" s="28">
        <f t="shared" si="4"/>
        <v>12</v>
      </c>
      <c r="C45" s="28">
        <f>SUM(Riverheads!G438:G449)</f>
        <v>9</v>
      </c>
      <c r="D45" s="28">
        <f>SUM(Riverheads!H438:H449)</f>
        <v>3</v>
      </c>
      <c r="E45" s="28">
        <f>SUM(Riverheads!I438:I449)</f>
        <v>0</v>
      </c>
      <c r="F45" s="29">
        <f t="shared" si="5"/>
        <v>0.75</v>
      </c>
      <c r="G45" s="30">
        <f>SUM(Riverheads!D438:D449)</f>
        <v>310</v>
      </c>
      <c r="H45" s="31">
        <f>SUM(Riverheads!E438:E449)</f>
        <v>148</v>
      </c>
      <c r="I45" s="32">
        <f t="shared" si="6"/>
        <v>25.833333333333332</v>
      </c>
      <c r="J45" s="32">
        <f t="shared" si="7"/>
        <v>12.333333333333334</v>
      </c>
      <c r="K45" s="33">
        <f t="shared" si="8"/>
        <v>13.499999999999998</v>
      </c>
      <c r="L45" s="29">
        <f t="shared" si="9"/>
        <v>0.67685589519650657</v>
      </c>
      <c r="M45" s="34" t="s">
        <v>151</v>
      </c>
    </row>
    <row r="46" spans="1:13" ht="14.25" customHeight="1" x14ac:dyDescent="0.2">
      <c r="A46" s="28">
        <v>2006</v>
      </c>
      <c r="B46" s="28">
        <f t="shared" si="4"/>
        <v>14</v>
      </c>
      <c r="C46" s="28">
        <f>SUM(Riverheads!G450:G463)</f>
        <v>13</v>
      </c>
      <c r="D46" s="28">
        <f>SUM(Riverheads!H450:H463)</f>
        <v>1</v>
      </c>
      <c r="E46" s="28">
        <f>SUM(Riverheads!I450:I463)</f>
        <v>0</v>
      </c>
      <c r="F46" s="29">
        <f t="shared" si="5"/>
        <v>0.9285714285714286</v>
      </c>
      <c r="G46" s="30">
        <f>SUM(Riverheads!D450:D463)</f>
        <v>406</v>
      </c>
      <c r="H46" s="31">
        <f>SUM(Riverheads!E450:E463)</f>
        <v>194</v>
      </c>
      <c r="I46" s="32">
        <f t="shared" si="6"/>
        <v>29</v>
      </c>
      <c r="J46" s="32">
        <f t="shared" si="7"/>
        <v>13.857142857142858</v>
      </c>
      <c r="K46" s="33">
        <f t="shared" si="8"/>
        <v>15.142857142857142</v>
      </c>
      <c r="L46" s="29">
        <f t="shared" si="9"/>
        <v>0.67666666666666664</v>
      </c>
      <c r="M46" s="34" t="s">
        <v>151</v>
      </c>
    </row>
    <row r="47" spans="1:13" ht="14.25" customHeight="1" x14ac:dyDescent="0.2">
      <c r="A47" s="28">
        <v>2007</v>
      </c>
      <c r="B47" s="28">
        <f t="shared" si="4"/>
        <v>11</v>
      </c>
      <c r="C47" s="28">
        <f>SUM(Riverheads!G464:G474)</f>
        <v>8</v>
      </c>
      <c r="D47" s="28">
        <f>SUM(Riverheads!H464:H474)</f>
        <v>3</v>
      </c>
      <c r="E47" s="28">
        <f>SUM(Riverheads!I464:I474)</f>
        <v>0</v>
      </c>
      <c r="F47" s="29">
        <f t="shared" si="5"/>
        <v>0.72727272727272729</v>
      </c>
      <c r="G47" s="30">
        <f>SUM(Riverheads!D464:D474)</f>
        <v>292</v>
      </c>
      <c r="H47" s="31">
        <f>SUM(Riverheads!E464:E474)</f>
        <v>176</v>
      </c>
      <c r="I47" s="32">
        <f t="shared" si="6"/>
        <v>26.545454545454547</v>
      </c>
      <c r="J47" s="32">
        <f t="shared" si="7"/>
        <v>16</v>
      </c>
      <c r="K47" s="33">
        <f t="shared" si="8"/>
        <v>10.545454545454547</v>
      </c>
      <c r="L47" s="29">
        <f t="shared" si="9"/>
        <v>0.62393162393162394</v>
      </c>
      <c r="M47" s="34" t="s">
        <v>151</v>
      </c>
    </row>
    <row r="48" spans="1:13" ht="14.25" customHeight="1" x14ac:dyDescent="0.2">
      <c r="A48" s="28">
        <v>2008</v>
      </c>
      <c r="B48" s="28">
        <f t="shared" si="4"/>
        <v>11</v>
      </c>
      <c r="C48" s="28">
        <f>SUM(Riverheads!G475:G485)</f>
        <v>7</v>
      </c>
      <c r="D48" s="28">
        <f>SUM(Riverheads!H475:H485)</f>
        <v>4</v>
      </c>
      <c r="E48" s="28">
        <f>SUM(Riverheads!I475:I485)</f>
        <v>0</v>
      </c>
      <c r="F48" s="29">
        <f t="shared" si="5"/>
        <v>0.63636363636363635</v>
      </c>
      <c r="G48" s="30">
        <f>SUM(Riverheads!D475:D485)</f>
        <v>283</v>
      </c>
      <c r="H48" s="31">
        <f>SUM(Riverheads!E475:E485)</f>
        <v>219</v>
      </c>
      <c r="I48" s="32">
        <f t="shared" si="6"/>
        <v>25.727272727272727</v>
      </c>
      <c r="J48" s="32">
        <f t="shared" si="7"/>
        <v>19.90909090909091</v>
      </c>
      <c r="K48" s="33">
        <f t="shared" si="8"/>
        <v>5.8181818181818166</v>
      </c>
      <c r="L48" s="29">
        <f t="shared" si="9"/>
        <v>0.56374501992031878</v>
      </c>
      <c r="M48" s="34" t="s">
        <v>151</v>
      </c>
    </row>
    <row r="49" spans="1:18" ht="14.25" customHeight="1" x14ac:dyDescent="0.2">
      <c r="A49" s="28">
        <v>2009</v>
      </c>
      <c r="B49" s="28">
        <f t="shared" si="4"/>
        <v>12</v>
      </c>
      <c r="C49" s="28">
        <f>SUM(Riverheads!G486:G497)</f>
        <v>10</v>
      </c>
      <c r="D49" s="28">
        <f>SUM(Riverheads!H486:H497)</f>
        <v>2</v>
      </c>
      <c r="E49" s="28">
        <f>SUM(Riverheads!I486:I497)</f>
        <v>0</v>
      </c>
      <c r="F49" s="29">
        <f t="shared" si="5"/>
        <v>0.83333333333333337</v>
      </c>
      <c r="G49" s="30">
        <f>SUM(Riverheads!D486:D497)</f>
        <v>392</v>
      </c>
      <c r="H49" s="31">
        <f>SUM(Riverheads!E486:E497)</f>
        <v>221</v>
      </c>
      <c r="I49" s="32">
        <f t="shared" si="6"/>
        <v>32.666666666666664</v>
      </c>
      <c r="J49" s="32">
        <f t="shared" si="7"/>
        <v>18.416666666666668</v>
      </c>
      <c r="K49" s="33">
        <f t="shared" si="8"/>
        <v>14.249999999999996</v>
      </c>
      <c r="L49" s="29">
        <f t="shared" si="9"/>
        <v>0.63947797716150079</v>
      </c>
      <c r="M49" s="34" t="s">
        <v>151</v>
      </c>
    </row>
    <row r="50" spans="1:18" ht="14.25" customHeight="1" x14ac:dyDescent="0.2">
      <c r="A50" s="28">
        <v>2010</v>
      </c>
      <c r="B50" s="28">
        <f t="shared" si="4"/>
        <v>14</v>
      </c>
      <c r="C50" s="28">
        <f>SUM(Riverheads!G498:G511)</f>
        <v>13</v>
      </c>
      <c r="D50" s="28">
        <f>SUM(Riverheads!H498:H511)</f>
        <v>1</v>
      </c>
      <c r="E50" s="28">
        <f>SUM(Riverheads!I498:I511)</f>
        <v>0</v>
      </c>
      <c r="F50" s="29">
        <f t="shared" si="5"/>
        <v>0.9285714285714286</v>
      </c>
      <c r="G50" s="30">
        <f>SUM(Riverheads!D498:D511)</f>
        <v>593</v>
      </c>
      <c r="H50" s="31">
        <f>SUM(Riverheads!E498:E511)</f>
        <v>216</v>
      </c>
      <c r="I50" s="32">
        <f t="shared" si="6"/>
        <v>42.357142857142854</v>
      </c>
      <c r="J50" s="32">
        <f t="shared" si="7"/>
        <v>15.428571428571429</v>
      </c>
      <c r="K50" s="33">
        <f t="shared" si="8"/>
        <v>26.928571428571423</v>
      </c>
      <c r="L50" s="29">
        <f t="shared" si="9"/>
        <v>0.73300370828182937</v>
      </c>
      <c r="M50" s="34" t="s">
        <v>151</v>
      </c>
    </row>
    <row r="51" spans="1:18" ht="14.25" customHeight="1" x14ac:dyDescent="0.2">
      <c r="A51" s="28">
        <v>2011</v>
      </c>
      <c r="B51" s="28">
        <f t="shared" si="4"/>
        <v>13</v>
      </c>
      <c r="C51" s="28">
        <f>SUM(Riverheads!G512:G524)</f>
        <v>12</v>
      </c>
      <c r="D51" s="28">
        <f>SUM(Riverheads!H512:H524)</f>
        <v>1</v>
      </c>
      <c r="E51" s="28">
        <f>SUM(Riverheads!I512:I524)</f>
        <v>0</v>
      </c>
      <c r="F51" s="29">
        <f t="shared" si="5"/>
        <v>0.92307692307692313</v>
      </c>
      <c r="G51" s="30">
        <f>SUM(Riverheads!D512:D524)</f>
        <v>569</v>
      </c>
      <c r="H51" s="31">
        <f>SUM(Riverheads!E512:E524)</f>
        <v>155</v>
      </c>
      <c r="I51" s="32">
        <f t="shared" si="6"/>
        <v>43.769230769230766</v>
      </c>
      <c r="J51" s="32">
        <f t="shared" si="7"/>
        <v>11.923076923076923</v>
      </c>
      <c r="K51" s="33">
        <f t="shared" si="8"/>
        <v>31.846153846153843</v>
      </c>
      <c r="L51" s="29">
        <f t="shared" si="9"/>
        <v>0.78591160220994472</v>
      </c>
      <c r="M51" s="34" t="s">
        <v>151</v>
      </c>
    </row>
    <row r="52" spans="1:18" ht="14.25" customHeight="1" x14ac:dyDescent="0.2">
      <c r="A52" s="28">
        <v>2012</v>
      </c>
      <c r="B52" s="28">
        <f t="shared" si="4"/>
        <v>12</v>
      </c>
      <c r="C52" s="28">
        <f>SUM(Riverheads!G525:G536)</f>
        <v>10</v>
      </c>
      <c r="D52" s="28">
        <f>SUM(Riverheads!H525:H536)</f>
        <v>2</v>
      </c>
      <c r="E52" s="28">
        <f>SUM(Riverheads!I525:I536)</f>
        <v>0</v>
      </c>
      <c r="F52" s="29">
        <f t="shared" si="5"/>
        <v>0.83333333333333337</v>
      </c>
      <c r="G52" s="30">
        <f>SUM(Riverheads!D525:D536)</f>
        <v>523</v>
      </c>
      <c r="H52" s="31">
        <f>SUM(Riverheads!E525:E536)</f>
        <v>134</v>
      </c>
      <c r="I52" s="32">
        <f t="shared" si="6"/>
        <v>43.583333333333336</v>
      </c>
      <c r="J52" s="32">
        <f t="shared" si="7"/>
        <v>11.166666666666666</v>
      </c>
      <c r="K52" s="33">
        <f t="shared" si="8"/>
        <v>32.416666666666671</v>
      </c>
      <c r="L52" s="29">
        <f t="shared" si="9"/>
        <v>0.79604261796042619</v>
      </c>
      <c r="M52" s="34" t="s">
        <v>151</v>
      </c>
    </row>
    <row r="53" spans="1:18" ht="14.25" customHeight="1" x14ac:dyDescent="0.2">
      <c r="A53" s="28">
        <v>2013</v>
      </c>
      <c r="B53" s="28">
        <f t="shared" si="4"/>
        <v>14</v>
      </c>
      <c r="C53" s="28">
        <f>SUM(Riverheads!G537:G550)</f>
        <v>12</v>
      </c>
      <c r="D53" s="28">
        <f>SUM(Riverheads!H537:H550)</f>
        <v>2</v>
      </c>
      <c r="E53" s="28">
        <f>SUM(Riverheads!I537:I550)</f>
        <v>0</v>
      </c>
      <c r="F53" s="29">
        <f t="shared" si="5"/>
        <v>0.8571428571428571</v>
      </c>
      <c r="G53" s="30">
        <f>SUM(Riverheads!D537:D550)</f>
        <v>579</v>
      </c>
      <c r="H53" s="31">
        <f>SUM(Riverheads!E537:E550)</f>
        <v>249</v>
      </c>
      <c r="I53" s="32">
        <f t="shared" si="6"/>
        <v>41.357142857142854</v>
      </c>
      <c r="J53" s="32">
        <f t="shared" si="7"/>
        <v>17.785714285714285</v>
      </c>
      <c r="K53" s="33">
        <f t="shared" si="8"/>
        <v>23.571428571428569</v>
      </c>
      <c r="L53" s="29">
        <f t="shared" si="9"/>
        <v>0.69927536231884058</v>
      </c>
      <c r="M53" s="34" t="s">
        <v>151</v>
      </c>
      <c r="Q53" s="28">
        <f>SUM(C36:C53)</f>
        <v>160</v>
      </c>
      <c r="R53" s="28">
        <f>SUM(D36:D53)</f>
        <v>53</v>
      </c>
    </row>
    <row r="54" spans="1:18" ht="14.25" customHeight="1" x14ac:dyDescent="0.2">
      <c r="A54" s="28">
        <v>2014</v>
      </c>
      <c r="B54" s="28">
        <f t="shared" si="4"/>
        <v>12</v>
      </c>
      <c r="C54" s="28">
        <f>SUM(Riverheads!G551:G562)</f>
        <v>11</v>
      </c>
      <c r="D54" s="28">
        <f>SUM(Riverheads!H551:H562)</f>
        <v>1</v>
      </c>
      <c r="E54" s="28">
        <f>SUM(Riverheads!I551:I562)</f>
        <v>0</v>
      </c>
      <c r="F54" s="29">
        <f t="shared" si="5"/>
        <v>0.91666666666666663</v>
      </c>
      <c r="G54" s="30">
        <f>SUM(Riverheads!D551:D562)</f>
        <v>472</v>
      </c>
      <c r="H54" s="31">
        <f>SUM(Riverheads!E551:E562)</f>
        <v>151</v>
      </c>
      <c r="I54" s="32">
        <f t="shared" si="6"/>
        <v>39.333333333333336</v>
      </c>
      <c r="J54" s="32">
        <f t="shared" si="7"/>
        <v>12.583333333333334</v>
      </c>
      <c r="K54" s="33">
        <f t="shared" si="8"/>
        <v>26.75</v>
      </c>
      <c r="L54" s="29">
        <f t="shared" si="9"/>
        <v>0.7576243980738363</v>
      </c>
      <c r="M54" s="34" t="s">
        <v>151</v>
      </c>
    </row>
    <row r="55" spans="1:18" ht="14.25" customHeight="1" x14ac:dyDescent="0.2">
      <c r="A55" s="28">
        <v>2015</v>
      </c>
      <c r="B55" s="28">
        <f t="shared" si="4"/>
        <v>14</v>
      </c>
      <c r="C55" s="28">
        <f>SUM(Riverheads!G563:G576)</f>
        <v>13</v>
      </c>
      <c r="D55" s="28">
        <f>SUM(Riverheads!H563:H576)</f>
        <v>1</v>
      </c>
      <c r="E55" s="28">
        <f>SUM(Riverheads!I563:I576)</f>
        <v>0</v>
      </c>
      <c r="F55" s="29">
        <f t="shared" si="5"/>
        <v>0.9285714285714286</v>
      </c>
      <c r="G55" s="30">
        <f>SUM(Riverheads!D563:D576)</f>
        <v>562</v>
      </c>
      <c r="H55" s="30">
        <f>SUM(Riverheads!E563:E576)</f>
        <v>155</v>
      </c>
      <c r="I55" s="32">
        <f t="shared" ref="I55" si="10">G55/B55</f>
        <v>40.142857142857146</v>
      </c>
      <c r="J55" s="32">
        <f t="shared" ref="J55" si="11">H55/B55</f>
        <v>11.071428571428571</v>
      </c>
      <c r="K55" s="33">
        <f t="shared" ref="K55" si="12">I55-J55</f>
        <v>29.071428571428577</v>
      </c>
      <c r="L55" s="29">
        <f t="shared" ref="L55" si="13">(G55)/(G55+H55)</f>
        <v>0.78382147838214788</v>
      </c>
      <c r="M55" s="34" t="s">
        <v>151</v>
      </c>
    </row>
    <row r="56" spans="1:18" ht="14.25" customHeight="1" x14ac:dyDescent="0.2">
      <c r="A56" s="28">
        <v>2016</v>
      </c>
      <c r="B56" s="28">
        <f t="shared" si="4"/>
        <v>14</v>
      </c>
      <c r="C56" s="28">
        <f>SUM(Riverheads!G577:G590)</f>
        <v>13</v>
      </c>
      <c r="D56" s="28">
        <f>SUM(Riverheads!H577:H590)</f>
        <v>1</v>
      </c>
      <c r="E56" s="28">
        <f>SUM(Riverheads!I577:I590)</f>
        <v>0</v>
      </c>
      <c r="F56" s="29">
        <f t="shared" si="5"/>
        <v>0.9285714285714286</v>
      </c>
      <c r="G56" s="30">
        <f>SUM(Riverheads!D577:D590)</f>
        <v>641</v>
      </c>
      <c r="H56" s="30">
        <f>SUM(Riverheads!E577:E590)</f>
        <v>159</v>
      </c>
      <c r="I56" s="32">
        <f t="shared" ref="I56" si="14">G56/B56</f>
        <v>45.785714285714285</v>
      </c>
      <c r="J56" s="32">
        <f t="shared" ref="J56" si="15">H56/B56</f>
        <v>11.357142857142858</v>
      </c>
      <c r="K56" s="33">
        <f t="shared" ref="K56" si="16">I56-J56</f>
        <v>34.428571428571431</v>
      </c>
      <c r="L56" s="29">
        <f t="shared" ref="L56" si="17">(G56)/(G56+H56)</f>
        <v>0.80125000000000002</v>
      </c>
      <c r="M56" s="34" t="s">
        <v>151</v>
      </c>
      <c r="P56" s="34" t="s">
        <v>166</v>
      </c>
    </row>
    <row r="57" spans="1:18" ht="14.25" customHeight="1" x14ac:dyDescent="0.2">
      <c r="B57" s="28" t="s">
        <v>15</v>
      </c>
      <c r="F57" s="29"/>
      <c r="I57" s="32" t="s">
        <v>15</v>
      </c>
      <c r="J57" s="32" t="s">
        <v>15</v>
      </c>
      <c r="K57" s="33" t="s">
        <v>15</v>
      </c>
      <c r="L57" s="29" t="s">
        <v>15</v>
      </c>
    </row>
    <row r="58" spans="1:18" ht="14.25" customHeight="1" x14ac:dyDescent="0.2">
      <c r="B58" s="28">
        <f>SUM(B2:B57)</f>
        <v>588</v>
      </c>
      <c r="C58" s="28">
        <f>SUM(C2:C57)</f>
        <v>352</v>
      </c>
      <c r="D58" s="28">
        <f>SUM(D2:D57)</f>
        <v>231</v>
      </c>
      <c r="E58" s="28">
        <f>SUM(E2:E57)</f>
        <v>5</v>
      </c>
      <c r="F58" s="29">
        <f>(C58+(E58/2))/(C58+D58+E58)</f>
        <v>0.60289115646258506</v>
      </c>
      <c r="G58" s="30">
        <f>SUM(G2:G57)</f>
        <v>13487</v>
      </c>
      <c r="H58" s="30">
        <f>SUM(H2:H57)</f>
        <v>9905</v>
      </c>
      <c r="I58" s="36">
        <f>G58/B58</f>
        <v>22.937074829931973</v>
      </c>
      <c r="J58" s="36">
        <f>H58/B58</f>
        <v>16.845238095238095</v>
      </c>
      <c r="K58" s="33">
        <f>I58-J58</f>
        <v>6.091836734693878</v>
      </c>
      <c r="L58" s="29">
        <f>(G58)/(G58+H58)</f>
        <v>0.5765646374829001</v>
      </c>
    </row>
    <row r="59" spans="1:18" ht="14.25" customHeight="1" x14ac:dyDescent="0.2">
      <c r="C59" s="28" t="s">
        <v>15</v>
      </c>
      <c r="D59" s="28" t="s">
        <v>15</v>
      </c>
      <c r="E59" s="28" t="s">
        <v>15</v>
      </c>
      <c r="G59" s="36">
        <f>AVERAGE(G2:G57)</f>
        <v>245.21818181818182</v>
      </c>
      <c r="H59" s="36">
        <f>AVERAGE(H2:H57)</f>
        <v>180.09090909090909</v>
      </c>
      <c r="M59" s="34" t="s">
        <v>29</v>
      </c>
    </row>
    <row r="60" spans="1:18" ht="14.25" customHeight="1" x14ac:dyDescent="0.2">
      <c r="G60" s="37"/>
      <c r="H60" s="37"/>
      <c r="M60" s="34" t="s">
        <v>15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D25" sqref="D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1990</v>
      </c>
      <c r="B2" s="46">
        <v>42296</v>
      </c>
      <c r="C2" s="47" t="s">
        <v>101</v>
      </c>
      <c r="D2" s="45">
        <v>14</v>
      </c>
      <c r="E2" s="45">
        <v>28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144</v>
      </c>
      <c r="O2" s="47"/>
    </row>
    <row r="3" spans="1:15" s="51" customFormat="1" ht="14.25" customHeight="1" x14ac:dyDescent="0.2">
      <c r="A3" s="52">
        <v>1991</v>
      </c>
      <c r="B3" s="46">
        <v>42295</v>
      </c>
      <c r="C3" s="47" t="s">
        <v>101</v>
      </c>
      <c r="D3" s="45">
        <v>13</v>
      </c>
      <c r="E3" s="45">
        <v>24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101</v>
      </c>
      <c r="M3" s="50"/>
      <c r="N3" s="47" t="s">
        <v>153</v>
      </c>
      <c r="O3" s="47"/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27</v>
      </c>
      <c r="E5" s="17">
        <f>SUM(E2:E3)</f>
        <v>52</v>
      </c>
      <c r="G5" s="10">
        <f>SUM(G2:G3)</f>
        <v>0</v>
      </c>
      <c r="H5" s="10">
        <f>SUM(H2:H3)</f>
        <v>2</v>
      </c>
      <c r="I5" s="10">
        <f>SUM(I2:I3)</f>
        <v>0</v>
      </c>
      <c r="J5" s="18">
        <f>(G5+(I5/2))/(G5+H5+I5)</f>
        <v>0</v>
      </c>
    </row>
    <row r="6" spans="1:15" ht="14.25" customHeight="1" x14ac:dyDescent="0.2">
      <c r="A6" s="16"/>
      <c r="D6" s="19">
        <f>AVERAGE(D2:D3)</f>
        <v>13.5</v>
      </c>
      <c r="E6" s="19">
        <f>AVERAGE(E2:E3)</f>
        <v>26</v>
      </c>
      <c r="F6" s="19">
        <f>D6-E6</f>
        <v>-12.5</v>
      </c>
    </row>
  </sheetData>
  <conditionalFormatting sqref="F6">
    <cfRule type="cellIs" dxfId="4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2010</v>
      </c>
      <c r="B2" s="46">
        <v>42278</v>
      </c>
      <c r="C2" s="47" t="s">
        <v>75</v>
      </c>
      <c r="D2" s="45">
        <v>55</v>
      </c>
      <c r="E2" s="45">
        <v>7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/>
    </row>
    <row r="3" spans="1:15" s="51" customFormat="1" ht="14.25" customHeight="1" x14ac:dyDescent="0.2">
      <c r="A3" s="52">
        <v>2011</v>
      </c>
      <c r="B3" s="46">
        <v>42312</v>
      </c>
      <c r="C3" s="47" t="s">
        <v>75</v>
      </c>
      <c r="D3" s="45">
        <v>56</v>
      </c>
      <c r="E3" s="45">
        <v>24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83</v>
      </c>
      <c r="M3" s="50"/>
      <c r="N3" s="47" t="s">
        <v>151</v>
      </c>
      <c r="O3" s="47"/>
    </row>
    <row r="4" spans="1:15" s="51" customFormat="1" ht="14.25" customHeight="1" x14ac:dyDescent="0.2">
      <c r="A4" s="45">
        <v>2012</v>
      </c>
      <c r="B4" s="46">
        <v>42310</v>
      </c>
      <c r="C4" s="47" t="s">
        <v>75</v>
      </c>
      <c r="D4" s="45">
        <v>30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151</v>
      </c>
      <c r="O4" s="47"/>
    </row>
    <row r="5" spans="1:15" s="51" customFormat="1" ht="14.25" customHeight="1" x14ac:dyDescent="0.2">
      <c r="A5" s="52">
        <v>2013</v>
      </c>
      <c r="B5" s="46">
        <v>42281</v>
      </c>
      <c r="C5" s="47" t="s">
        <v>75</v>
      </c>
      <c r="D5" s="45">
        <v>41</v>
      </c>
      <c r="E5" s="45">
        <v>35</v>
      </c>
      <c r="F5" s="45" t="s">
        <v>6</v>
      </c>
      <c r="G5" s="45">
        <v>1</v>
      </c>
      <c r="H5" s="45"/>
      <c r="I5" s="45"/>
      <c r="J5" s="45"/>
      <c r="K5" s="48" t="s">
        <v>16</v>
      </c>
      <c r="L5" s="49" t="s">
        <v>83</v>
      </c>
      <c r="M5" s="50"/>
      <c r="N5" s="47" t="s">
        <v>151</v>
      </c>
      <c r="O5" s="47"/>
    </row>
    <row r="6" spans="1:15" s="51" customFormat="1" ht="14.25" customHeight="1" x14ac:dyDescent="0.2">
      <c r="A6" s="45">
        <v>2014</v>
      </c>
      <c r="B6" s="46">
        <v>42280</v>
      </c>
      <c r="C6" s="47" t="s">
        <v>75</v>
      </c>
      <c r="D6" s="45">
        <v>28</v>
      </c>
      <c r="E6" s="45">
        <v>7</v>
      </c>
      <c r="F6" s="45" t="s">
        <v>6</v>
      </c>
      <c r="G6" s="45">
        <v>1</v>
      </c>
      <c r="H6" s="45"/>
      <c r="I6" s="45"/>
      <c r="J6" s="45"/>
      <c r="K6" s="48" t="s">
        <v>17</v>
      </c>
      <c r="L6" s="49" t="s">
        <v>133</v>
      </c>
      <c r="M6" s="50"/>
      <c r="N6" s="47" t="s">
        <v>151</v>
      </c>
      <c r="O6" s="47"/>
    </row>
    <row r="7" spans="1:15" s="51" customFormat="1" ht="14.25" customHeight="1" x14ac:dyDescent="0.2">
      <c r="A7" s="52">
        <v>2015</v>
      </c>
      <c r="B7" s="46">
        <v>42286</v>
      </c>
      <c r="C7" s="47" t="s">
        <v>75</v>
      </c>
      <c r="D7" s="45">
        <v>35</v>
      </c>
      <c r="E7" s="45">
        <v>14</v>
      </c>
      <c r="F7" s="45" t="s">
        <v>6</v>
      </c>
      <c r="G7" s="45">
        <v>1</v>
      </c>
      <c r="H7" s="45"/>
      <c r="I7" s="45"/>
      <c r="J7" s="45"/>
      <c r="K7" s="48" t="s">
        <v>16</v>
      </c>
      <c r="L7" s="49" t="s">
        <v>83</v>
      </c>
      <c r="M7" s="50"/>
      <c r="N7" s="47" t="s">
        <v>151</v>
      </c>
      <c r="O7" s="47"/>
    </row>
    <row r="8" spans="1:15" s="51" customFormat="1" ht="14.25" customHeight="1" x14ac:dyDescent="0.2">
      <c r="A8" s="45">
        <v>2016</v>
      </c>
      <c r="B8" s="46">
        <v>42650</v>
      </c>
      <c r="C8" s="47" t="s">
        <v>75</v>
      </c>
      <c r="D8" s="45">
        <v>49</v>
      </c>
      <c r="E8" s="45">
        <v>28</v>
      </c>
      <c r="F8" s="45" t="s">
        <v>6</v>
      </c>
      <c r="G8" s="45">
        <v>1</v>
      </c>
      <c r="H8" s="45"/>
      <c r="I8" s="45"/>
      <c r="J8" s="45"/>
      <c r="K8" s="48" t="s">
        <v>17</v>
      </c>
      <c r="L8" s="49" t="s">
        <v>133</v>
      </c>
      <c r="M8" s="50"/>
      <c r="N8" s="47" t="s">
        <v>151</v>
      </c>
      <c r="O8" s="47"/>
    </row>
    <row r="9" spans="1:15" s="51" customFormat="1" ht="14.25" customHeight="1" x14ac:dyDescent="0.2">
      <c r="A9" s="10"/>
      <c r="B9" s="11" t="s">
        <v>15</v>
      </c>
      <c r="C9" s="12" t="s">
        <v>15</v>
      </c>
      <c r="D9" s="10" t="s">
        <v>15</v>
      </c>
      <c r="E9" s="10" t="s">
        <v>15</v>
      </c>
      <c r="F9" s="10" t="s">
        <v>15</v>
      </c>
      <c r="G9" s="10"/>
      <c r="H9" s="10"/>
      <c r="I9" s="10"/>
      <c r="J9" s="10"/>
      <c r="K9" s="13"/>
      <c r="L9" s="14"/>
      <c r="M9" s="15"/>
      <c r="N9" s="12" t="s">
        <v>15</v>
      </c>
      <c r="O9" s="12" t="s">
        <v>15</v>
      </c>
    </row>
    <row r="10" spans="1:15" ht="14.25" customHeight="1" x14ac:dyDescent="0.25">
      <c r="A10" s="16"/>
      <c r="B10"/>
      <c r="D10" s="17">
        <f>SUM(D2:D8)</f>
        <v>294</v>
      </c>
      <c r="E10" s="17">
        <f>SUM(E2:E8)</f>
        <v>121</v>
      </c>
      <c r="G10" s="10">
        <f>SUM(G2:G8)</f>
        <v>7</v>
      </c>
      <c r="H10" s="10">
        <f>SUM(H2:H8)</f>
        <v>0</v>
      </c>
      <c r="I10" s="10">
        <f>SUM(I2:I8)</f>
        <v>0</v>
      </c>
      <c r="J10" s="18">
        <f>(G10+(I10/2))/(G10+H10+I10)</f>
        <v>1</v>
      </c>
    </row>
    <row r="11" spans="1:15" ht="14.25" customHeight="1" x14ac:dyDescent="0.2">
      <c r="A11" s="16"/>
      <c r="D11" s="19">
        <f>AVERAGE(D2:D8)</f>
        <v>42</v>
      </c>
      <c r="E11" s="19">
        <f>AVERAGE(E2:E8)</f>
        <v>17.285714285714285</v>
      </c>
      <c r="F11" s="19">
        <f>D11-E11</f>
        <v>24.714285714285715</v>
      </c>
    </row>
  </sheetData>
  <conditionalFormatting sqref="F11">
    <cfRule type="cellIs" dxfId="4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2010</v>
      </c>
      <c r="B2" s="46">
        <v>42349</v>
      </c>
      <c r="C2" s="47" t="s">
        <v>79</v>
      </c>
      <c r="D2" s="45">
        <v>63</v>
      </c>
      <c r="E2" s="45">
        <v>49</v>
      </c>
      <c r="F2" s="45" t="s">
        <v>6</v>
      </c>
      <c r="G2" s="45">
        <v>1</v>
      </c>
      <c r="H2" s="45"/>
      <c r="I2" s="45"/>
      <c r="J2" s="45"/>
      <c r="K2" s="48" t="s">
        <v>20</v>
      </c>
      <c r="L2" s="49" t="s">
        <v>80</v>
      </c>
      <c r="M2" s="50" t="s">
        <v>81</v>
      </c>
      <c r="N2" s="47" t="s">
        <v>151</v>
      </c>
      <c r="O2" s="47" t="s">
        <v>82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63</v>
      </c>
      <c r="E4" s="17">
        <f>SUM(E2:E2)</f>
        <v>49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63</v>
      </c>
      <c r="E5" s="19">
        <f>AVERAGE(E2:E2)</f>
        <v>49</v>
      </c>
      <c r="F5" s="19">
        <f>D5-E5</f>
        <v>14</v>
      </c>
    </row>
  </sheetData>
  <conditionalFormatting sqref="F5">
    <cfRule type="cellIs" dxfId="4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D26" sqref="D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1963</v>
      </c>
      <c r="B2" s="46">
        <v>42316</v>
      </c>
      <c r="C2" s="47" t="s">
        <v>83</v>
      </c>
      <c r="D2" s="45">
        <v>7</v>
      </c>
      <c r="E2" s="45">
        <v>20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127</v>
      </c>
      <c r="O2" s="47"/>
    </row>
    <row r="3" spans="1:15" s="51" customFormat="1" ht="14.25" customHeight="1" x14ac:dyDescent="0.2">
      <c r="A3" s="45">
        <v>1964</v>
      </c>
      <c r="B3" s="46">
        <v>42314</v>
      </c>
      <c r="C3" s="47" t="s">
        <v>83</v>
      </c>
      <c r="D3" s="45">
        <v>0</v>
      </c>
      <c r="E3" s="45">
        <v>40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83</v>
      </c>
      <c r="M3" s="50"/>
      <c r="N3" s="47" t="s">
        <v>127</v>
      </c>
      <c r="O3" s="47"/>
    </row>
    <row r="4" spans="1:15" s="51" customFormat="1" ht="14.25" customHeight="1" x14ac:dyDescent="0.2">
      <c r="A4" s="45">
        <v>1974</v>
      </c>
      <c r="B4" s="46">
        <v>42302</v>
      </c>
      <c r="C4" s="47" t="s">
        <v>83</v>
      </c>
      <c r="D4" s="45">
        <v>38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135</v>
      </c>
      <c r="O4" s="47"/>
    </row>
    <row r="5" spans="1:15" s="51" customFormat="1" ht="14.25" customHeight="1" x14ac:dyDescent="0.2">
      <c r="A5" s="52">
        <v>1975</v>
      </c>
      <c r="B5" s="46">
        <v>42301</v>
      </c>
      <c r="C5" s="47" t="s">
        <v>83</v>
      </c>
      <c r="D5" s="45">
        <v>42</v>
      </c>
      <c r="E5" s="45">
        <v>13</v>
      </c>
      <c r="F5" s="45" t="s">
        <v>6</v>
      </c>
      <c r="G5" s="45">
        <v>1</v>
      </c>
      <c r="H5" s="45"/>
      <c r="I5" s="45"/>
      <c r="J5" s="45"/>
      <c r="K5" s="48" t="s">
        <v>16</v>
      </c>
      <c r="L5" s="49" t="s">
        <v>83</v>
      </c>
      <c r="M5" s="50"/>
      <c r="N5" s="47" t="s">
        <v>135</v>
      </c>
      <c r="O5" s="47"/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87</v>
      </c>
      <c r="E7" s="17">
        <f>SUM(E2:E5)</f>
        <v>79</v>
      </c>
      <c r="G7" s="10">
        <f>SUM(G2:G5)</f>
        <v>2</v>
      </c>
      <c r="H7" s="10">
        <f>SUM(H2:H5)</f>
        <v>2</v>
      </c>
      <c r="I7" s="10">
        <f>SUM(I2:I5)</f>
        <v>0</v>
      </c>
      <c r="J7" s="18">
        <f>(G7+(I7/2))/(G7+H7+I7)</f>
        <v>0.5</v>
      </c>
    </row>
    <row r="8" spans="1:15" ht="14.25" customHeight="1" x14ac:dyDescent="0.2">
      <c r="A8" s="16"/>
      <c r="D8" s="19">
        <f>AVERAGE(D2:D5)</f>
        <v>21.75</v>
      </c>
      <c r="E8" s="19">
        <f>AVERAGE(E2:E5)</f>
        <v>19.75</v>
      </c>
      <c r="F8" s="19">
        <f>D8-E8</f>
        <v>2</v>
      </c>
    </row>
  </sheetData>
  <conditionalFormatting sqref="F8">
    <cfRule type="cellIs" dxfId="4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17" sqref="C1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2016</v>
      </c>
      <c r="B2" s="46">
        <v>42692</v>
      </c>
      <c r="C2" s="47" t="s">
        <v>168</v>
      </c>
      <c r="D2" s="45">
        <v>38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38</v>
      </c>
      <c r="E4" s="17">
        <f>SUM(E2:E2)</f>
        <v>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38</v>
      </c>
      <c r="E5" s="19">
        <f>AVERAGE(E2:E2)</f>
        <v>0</v>
      </c>
      <c r="F5" s="19">
        <f>D5-E5</f>
        <v>38</v>
      </c>
    </row>
  </sheetData>
  <conditionalFormatting sqref="F5">
    <cfRule type="cellIs" dxfId="4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1988</v>
      </c>
      <c r="B2" s="46">
        <v>42291</v>
      </c>
      <c r="C2" s="47" t="s">
        <v>143</v>
      </c>
      <c r="D2" s="45">
        <v>14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142</v>
      </c>
      <c r="O2" s="47"/>
    </row>
    <row r="3" spans="1:15" s="51" customFormat="1" ht="14.25" customHeight="1" x14ac:dyDescent="0.2">
      <c r="A3" s="52">
        <v>1989</v>
      </c>
      <c r="B3" s="46">
        <v>42291</v>
      </c>
      <c r="C3" s="47" t="s">
        <v>143</v>
      </c>
      <c r="D3" s="45">
        <v>49</v>
      </c>
      <c r="E3" s="45">
        <v>0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88</v>
      </c>
      <c r="M3" s="50"/>
      <c r="N3" s="47" t="s">
        <v>144</v>
      </c>
      <c r="O3" s="47"/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63</v>
      </c>
      <c r="E5" s="17">
        <f>SUM(E2:E3)</f>
        <v>0</v>
      </c>
      <c r="G5" s="10">
        <f>SUM(G2:G3)</f>
        <v>2</v>
      </c>
      <c r="H5" s="10">
        <f>SUM(H2:H3)</f>
        <v>0</v>
      </c>
      <c r="I5" s="10">
        <f>SUM(I2:I3)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AVERAGE(D2:D3)</f>
        <v>31.5</v>
      </c>
      <c r="E6" s="19">
        <f>AVERAGE(E2:E3)</f>
        <v>0</v>
      </c>
      <c r="F6" s="19">
        <f>D6-E6</f>
        <v>31.5</v>
      </c>
    </row>
  </sheetData>
  <conditionalFormatting sqref="F6">
    <cfRule type="cellIs" dxfId="4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K24" sqref="K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2012</v>
      </c>
      <c r="B2" s="46">
        <v>42317</v>
      </c>
      <c r="C2" s="47" t="s">
        <v>86</v>
      </c>
      <c r="D2" s="45">
        <v>63</v>
      </c>
      <c r="E2" s="45">
        <v>20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/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63</v>
      </c>
      <c r="E4" s="17">
        <f>SUM(E2:E2)</f>
        <v>20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63</v>
      </c>
      <c r="E5" s="19">
        <f>AVERAGE(E2:E2)</f>
        <v>20</v>
      </c>
      <c r="F5" s="19">
        <f>D5-E5</f>
        <v>43</v>
      </c>
    </row>
  </sheetData>
  <conditionalFormatting sqref="F5">
    <cfRule type="cellIs" dxfId="4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workbookViewId="0">
      <pane ySplit="1" topLeftCell="A2" activePane="bottomLeft" state="frozen"/>
      <selection pane="bottomLeft" activeCell="C33" sqref="C3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1962</v>
      </c>
      <c r="B2" s="46">
        <v>42283</v>
      </c>
      <c r="C2" s="47" t="s">
        <v>109</v>
      </c>
      <c r="D2" s="45">
        <v>27</v>
      </c>
      <c r="E2" s="45">
        <v>13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51</v>
      </c>
      <c r="M2" s="50"/>
      <c r="N2" s="47" t="s">
        <v>127</v>
      </c>
      <c r="O2" s="47"/>
    </row>
    <row r="3" spans="1:15" s="51" customFormat="1" ht="14.25" customHeight="1" x14ac:dyDescent="0.2">
      <c r="A3" s="52">
        <v>1963</v>
      </c>
      <c r="B3" s="46">
        <v>42281</v>
      </c>
      <c r="C3" s="47" t="s">
        <v>109</v>
      </c>
      <c r="D3" s="45">
        <v>13</v>
      </c>
      <c r="E3" s="45">
        <v>7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127</v>
      </c>
      <c r="O3" s="47"/>
    </row>
    <row r="4" spans="1:15" s="51" customFormat="1" ht="14.25" customHeight="1" x14ac:dyDescent="0.2">
      <c r="A4" s="45">
        <v>1964</v>
      </c>
      <c r="B4" s="46">
        <v>42279</v>
      </c>
      <c r="C4" s="47" t="s">
        <v>109</v>
      </c>
      <c r="D4" s="45">
        <v>0</v>
      </c>
      <c r="E4" s="45">
        <v>31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109</v>
      </c>
      <c r="M4" s="50"/>
      <c r="N4" s="47" t="s">
        <v>127</v>
      </c>
      <c r="O4" s="47"/>
    </row>
    <row r="5" spans="1:15" s="51" customFormat="1" ht="14.25" customHeight="1" x14ac:dyDescent="0.2">
      <c r="A5" s="52">
        <v>1965</v>
      </c>
      <c r="B5" s="46">
        <v>42313</v>
      </c>
      <c r="C5" s="47" t="s">
        <v>109</v>
      </c>
      <c r="D5" s="45">
        <v>20</v>
      </c>
      <c r="E5" s="45">
        <v>18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127</v>
      </c>
      <c r="O5" s="47"/>
    </row>
    <row r="6" spans="1:15" s="51" customFormat="1" ht="14.25" customHeight="1" x14ac:dyDescent="0.2">
      <c r="A6" s="45">
        <v>1966</v>
      </c>
      <c r="B6" s="46">
        <v>42312</v>
      </c>
      <c r="C6" s="47" t="s">
        <v>109</v>
      </c>
      <c r="D6" s="45">
        <v>7</v>
      </c>
      <c r="E6" s="45">
        <v>13</v>
      </c>
      <c r="F6" s="45" t="s">
        <v>7</v>
      </c>
      <c r="G6" s="45"/>
      <c r="H6" s="45">
        <v>1</v>
      </c>
      <c r="I6" s="45"/>
      <c r="J6" s="45"/>
      <c r="K6" s="48" t="s">
        <v>16</v>
      </c>
      <c r="L6" s="49" t="s">
        <v>109</v>
      </c>
      <c r="M6" s="50"/>
      <c r="N6" s="47" t="s">
        <v>127</v>
      </c>
      <c r="O6" s="47"/>
    </row>
    <row r="7" spans="1:15" s="51" customFormat="1" ht="14.25" customHeight="1" x14ac:dyDescent="0.2">
      <c r="A7" s="52">
        <v>1967</v>
      </c>
      <c r="B7" s="46">
        <v>42311</v>
      </c>
      <c r="C7" s="47" t="s">
        <v>109</v>
      </c>
      <c r="D7" s="45">
        <v>0</v>
      </c>
      <c r="E7" s="45">
        <v>31</v>
      </c>
      <c r="F7" s="45" t="s">
        <v>7</v>
      </c>
      <c r="G7" s="45"/>
      <c r="H7" s="45">
        <v>1</v>
      </c>
      <c r="I7" s="45"/>
      <c r="J7" s="45"/>
      <c r="K7" s="48" t="s">
        <v>17</v>
      </c>
      <c r="L7" s="49" t="s">
        <v>133</v>
      </c>
      <c r="M7" s="50"/>
      <c r="N7" s="47" t="s">
        <v>127</v>
      </c>
      <c r="O7" s="47"/>
    </row>
    <row r="8" spans="1:15" s="51" customFormat="1" ht="14.25" customHeight="1" x14ac:dyDescent="0.2">
      <c r="A8" s="45">
        <v>1968</v>
      </c>
      <c r="B8" s="46">
        <v>42316</v>
      </c>
      <c r="C8" s="47" t="s">
        <v>109</v>
      </c>
      <c r="D8" s="45">
        <v>13</v>
      </c>
      <c r="E8" s="45">
        <v>39</v>
      </c>
      <c r="F8" s="45" t="s">
        <v>7</v>
      </c>
      <c r="G8" s="45"/>
      <c r="H8" s="45">
        <v>1</v>
      </c>
      <c r="I8" s="45"/>
      <c r="J8" s="45"/>
      <c r="K8" s="48" t="s">
        <v>16</v>
      </c>
      <c r="L8" s="49" t="s">
        <v>109</v>
      </c>
      <c r="M8" s="50"/>
      <c r="N8" s="47" t="s">
        <v>131</v>
      </c>
      <c r="O8" s="47"/>
    </row>
    <row r="9" spans="1:15" s="51" customFormat="1" ht="14.25" customHeight="1" x14ac:dyDescent="0.2">
      <c r="A9" s="52">
        <v>1969</v>
      </c>
      <c r="B9" s="46">
        <v>42315</v>
      </c>
      <c r="C9" s="47" t="s">
        <v>109</v>
      </c>
      <c r="D9" s="45">
        <v>32</v>
      </c>
      <c r="E9" s="45">
        <v>46</v>
      </c>
      <c r="F9" s="45" t="s">
        <v>7</v>
      </c>
      <c r="G9" s="45"/>
      <c r="H9" s="45">
        <v>1</v>
      </c>
      <c r="I9" s="45"/>
      <c r="J9" s="45"/>
      <c r="K9" s="48" t="s">
        <v>17</v>
      </c>
      <c r="L9" s="49" t="s">
        <v>133</v>
      </c>
      <c r="M9" s="50"/>
      <c r="N9" s="47" t="s">
        <v>132</v>
      </c>
      <c r="O9" s="47"/>
    </row>
    <row r="10" spans="1:15" s="51" customFormat="1" ht="14.25" customHeight="1" x14ac:dyDescent="0.2">
      <c r="A10" s="45">
        <v>1970</v>
      </c>
      <c r="B10" s="46">
        <v>42310</v>
      </c>
      <c r="C10" s="47" t="s">
        <v>109</v>
      </c>
      <c r="D10" s="45">
        <v>36</v>
      </c>
      <c r="E10" s="45">
        <v>16</v>
      </c>
      <c r="F10" s="45" t="s">
        <v>6</v>
      </c>
      <c r="G10" s="45">
        <v>1</v>
      </c>
      <c r="H10" s="45"/>
      <c r="I10" s="45"/>
      <c r="J10" s="45"/>
      <c r="K10" s="48" t="s">
        <v>17</v>
      </c>
      <c r="L10" s="49" t="s">
        <v>133</v>
      </c>
      <c r="M10" s="50"/>
      <c r="N10" s="47" t="s">
        <v>132</v>
      </c>
      <c r="O10" s="47" t="s">
        <v>99</v>
      </c>
    </row>
    <row r="11" spans="1:15" s="51" customFormat="1" ht="14.25" customHeight="1" x14ac:dyDescent="0.2">
      <c r="A11" s="52">
        <v>1971</v>
      </c>
      <c r="B11" s="46">
        <v>42306</v>
      </c>
      <c r="C11" s="47" t="s">
        <v>109</v>
      </c>
      <c r="D11" s="45">
        <v>14</v>
      </c>
      <c r="E11" s="45">
        <v>48</v>
      </c>
      <c r="F11" s="45" t="s">
        <v>7</v>
      </c>
      <c r="G11" s="45"/>
      <c r="H11" s="45">
        <v>1</v>
      </c>
      <c r="I11" s="45"/>
      <c r="J11" s="45"/>
      <c r="K11" s="48" t="s">
        <v>16</v>
      </c>
      <c r="L11" s="49" t="s">
        <v>109</v>
      </c>
      <c r="M11" s="50"/>
      <c r="N11" s="47" t="s">
        <v>132</v>
      </c>
      <c r="O11" s="47"/>
    </row>
    <row r="12" spans="1:15" s="51" customFormat="1" ht="14.25" customHeight="1" x14ac:dyDescent="0.2">
      <c r="A12" s="45">
        <v>1972</v>
      </c>
      <c r="B12" s="46">
        <v>42311</v>
      </c>
      <c r="C12" s="47" t="s">
        <v>109</v>
      </c>
      <c r="D12" s="45">
        <v>14</v>
      </c>
      <c r="E12" s="45">
        <v>16</v>
      </c>
      <c r="F12" s="45" t="s">
        <v>7</v>
      </c>
      <c r="G12" s="45"/>
      <c r="H12" s="45">
        <v>1</v>
      </c>
      <c r="I12" s="45"/>
      <c r="J12" s="45"/>
      <c r="K12" s="48" t="s">
        <v>17</v>
      </c>
      <c r="L12" s="49" t="s">
        <v>133</v>
      </c>
      <c r="M12" s="50"/>
      <c r="N12" s="47" t="s">
        <v>135</v>
      </c>
      <c r="O12" s="47"/>
    </row>
    <row r="13" spans="1:15" s="51" customFormat="1" ht="14.25" customHeight="1" x14ac:dyDescent="0.2">
      <c r="A13" s="52">
        <v>1973</v>
      </c>
      <c r="B13" s="46">
        <v>42310</v>
      </c>
      <c r="C13" s="47" t="s">
        <v>109</v>
      </c>
      <c r="D13" s="45">
        <v>21</v>
      </c>
      <c r="E13" s="45">
        <v>18</v>
      </c>
      <c r="F13" s="45" t="s">
        <v>6</v>
      </c>
      <c r="G13" s="45">
        <v>1</v>
      </c>
      <c r="H13" s="45"/>
      <c r="I13" s="45"/>
      <c r="J13" s="45"/>
      <c r="K13" s="48" t="s">
        <v>16</v>
      </c>
      <c r="L13" s="49" t="s">
        <v>109</v>
      </c>
      <c r="M13" s="50"/>
      <c r="N13" s="47" t="s">
        <v>135</v>
      </c>
      <c r="O13" s="47"/>
    </row>
    <row r="14" spans="1:15" s="51" customFormat="1" ht="14.25" customHeight="1" x14ac:dyDescent="0.2">
      <c r="A14" s="45">
        <v>1974</v>
      </c>
      <c r="B14" s="46">
        <v>42316</v>
      </c>
      <c r="C14" s="47" t="s">
        <v>109</v>
      </c>
      <c r="D14" s="45">
        <v>27</v>
      </c>
      <c r="E14" s="45">
        <v>0</v>
      </c>
      <c r="F14" s="45" t="s">
        <v>6</v>
      </c>
      <c r="G14" s="45">
        <v>1</v>
      </c>
      <c r="H14" s="45"/>
      <c r="I14" s="45"/>
      <c r="J14" s="45"/>
      <c r="K14" s="48" t="s">
        <v>17</v>
      </c>
      <c r="L14" s="49" t="s">
        <v>133</v>
      </c>
      <c r="M14" s="50"/>
      <c r="N14" s="47" t="s">
        <v>135</v>
      </c>
      <c r="O14" s="47"/>
    </row>
    <row r="15" spans="1:15" s="51" customFormat="1" ht="14.25" customHeight="1" x14ac:dyDescent="0.2">
      <c r="A15" s="52">
        <v>1975</v>
      </c>
      <c r="B15" s="46">
        <v>42315</v>
      </c>
      <c r="C15" s="47" t="s">
        <v>109</v>
      </c>
      <c r="D15" s="45">
        <v>28</v>
      </c>
      <c r="E15" s="45">
        <v>6</v>
      </c>
      <c r="F15" s="45" t="s">
        <v>6</v>
      </c>
      <c r="G15" s="45">
        <v>1</v>
      </c>
      <c r="H15" s="45"/>
      <c r="I15" s="45"/>
      <c r="J15" s="45"/>
      <c r="K15" s="48" t="s">
        <v>16</v>
      </c>
      <c r="L15" s="49" t="s">
        <v>109</v>
      </c>
      <c r="M15" s="50"/>
      <c r="N15" s="47" t="s">
        <v>135</v>
      </c>
      <c r="O15" s="47"/>
    </row>
    <row r="16" spans="1:15" s="51" customFormat="1" ht="14.25" customHeight="1" x14ac:dyDescent="0.2">
      <c r="A16" s="45">
        <v>1976</v>
      </c>
      <c r="B16" s="46">
        <v>42281</v>
      </c>
      <c r="C16" s="47" t="s">
        <v>109</v>
      </c>
      <c r="D16" s="45">
        <v>20</v>
      </c>
      <c r="E16" s="45">
        <v>0</v>
      </c>
      <c r="F16" s="45" t="s">
        <v>6</v>
      </c>
      <c r="G16" s="45">
        <v>1</v>
      </c>
      <c r="H16" s="45"/>
      <c r="I16" s="45"/>
      <c r="J16" s="45"/>
      <c r="K16" s="48" t="s">
        <v>17</v>
      </c>
      <c r="L16" s="49" t="s">
        <v>133</v>
      </c>
      <c r="M16" s="50"/>
      <c r="N16" s="47" t="s">
        <v>135</v>
      </c>
      <c r="O16" s="47" t="s">
        <v>99</v>
      </c>
    </row>
    <row r="17" spans="1:15" s="51" customFormat="1" ht="14.25" customHeight="1" x14ac:dyDescent="0.2">
      <c r="A17" s="52">
        <v>1977</v>
      </c>
      <c r="B17" s="46">
        <v>42277</v>
      </c>
      <c r="C17" s="47" t="s">
        <v>109</v>
      </c>
      <c r="D17" s="45">
        <v>21</v>
      </c>
      <c r="E17" s="45">
        <v>7</v>
      </c>
      <c r="F17" s="45" t="s">
        <v>6</v>
      </c>
      <c r="G17" s="45">
        <v>1</v>
      </c>
      <c r="H17" s="45"/>
      <c r="I17" s="45"/>
      <c r="J17" s="45"/>
      <c r="K17" s="48" t="s">
        <v>16</v>
      </c>
      <c r="L17" s="49" t="s">
        <v>109</v>
      </c>
      <c r="M17" s="50"/>
      <c r="N17" s="47" t="s">
        <v>135</v>
      </c>
      <c r="O17" s="47"/>
    </row>
    <row r="18" spans="1:15" s="51" customFormat="1" ht="14.25" customHeight="1" x14ac:dyDescent="0.2">
      <c r="A18" s="45">
        <v>1978</v>
      </c>
      <c r="B18" s="46">
        <v>42276</v>
      </c>
      <c r="C18" s="47" t="s">
        <v>109</v>
      </c>
      <c r="D18" s="45">
        <v>29</v>
      </c>
      <c r="E18" s="45">
        <v>0</v>
      </c>
      <c r="F18" s="45" t="s">
        <v>6</v>
      </c>
      <c r="G18" s="45">
        <v>1</v>
      </c>
      <c r="H18" s="45"/>
      <c r="I18" s="45"/>
      <c r="J18" s="45"/>
      <c r="K18" s="48" t="s">
        <v>17</v>
      </c>
      <c r="L18" s="49" t="s">
        <v>133</v>
      </c>
      <c r="M18" s="50"/>
      <c r="N18" s="47" t="s">
        <v>135</v>
      </c>
      <c r="O18" s="47"/>
    </row>
    <row r="19" spans="1:15" s="51" customFormat="1" ht="14.25" customHeight="1" x14ac:dyDescent="0.2">
      <c r="A19" s="52">
        <v>1979</v>
      </c>
      <c r="B19" s="46">
        <v>42282</v>
      </c>
      <c r="C19" s="47" t="s">
        <v>109</v>
      </c>
      <c r="D19" s="45">
        <v>6</v>
      </c>
      <c r="E19" s="45">
        <v>10</v>
      </c>
      <c r="F19" s="45" t="s">
        <v>7</v>
      </c>
      <c r="G19" s="45"/>
      <c r="H19" s="45">
        <v>1</v>
      </c>
      <c r="I19" s="45"/>
      <c r="J19" s="45"/>
      <c r="K19" s="48" t="s">
        <v>16</v>
      </c>
      <c r="L19" s="49" t="s">
        <v>109</v>
      </c>
      <c r="M19" s="50"/>
      <c r="N19" s="47" t="s">
        <v>135</v>
      </c>
      <c r="O19" s="47"/>
    </row>
    <row r="20" spans="1:15" s="51" customFormat="1" ht="14.25" customHeight="1" x14ac:dyDescent="0.2">
      <c r="A20" s="45">
        <v>1980</v>
      </c>
      <c r="B20" s="46">
        <v>42266</v>
      </c>
      <c r="C20" s="47" t="s">
        <v>109</v>
      </c>
      <c r="D20" s="45">
        <v>13</v>
      </c>
      <c r="E20" s="45">
        <v>0</v>
      </c>
      <c r="F20" s="45" t="s">
        <v>6</v>
      </c>
      <c r="G20" s="45">
        <v>1</v>
      </c>
      <c r="H20" s="45"/>
      <c r="I20" s="45"/>
      <c r="J20" s="45"/>
      <c r="K20" s="48" t="s">
        <v>17</v>
      </c>
      <c r="L20" s="49" t="s">
        <v>133</v>
      </c>
      <c r="M20" s="50"/>
      <c r="N20" s="47" t="s">
        <v>135</v>
      </c>
      <c r="O20" s="47"/>
    </row>
    <row r="21" spans="1:15" s="51" customFormat="1" ht="14.25" customHeight="1" x14ac:dyDescent="0.2">
      <c r="A21" s="52">
        <v>1981</v>
      </c>
      <c r="B21" s="46">
        <v>42265</v>
      </c>
      <c r="C21" s="47" t="s">
        <v>109</v>
      </c>
      <c r="D21" s="45">
        <v>34</v>
      </c>
      <c r="E21" s="45">
        <v>6</v>
      </c>
      <c r="F21" s="45" t="s">
        <v>6</v>
      </c>
      <c r="G21" s="45">
        <v>1</v>
      </c>
      <c r="H21" s="45"/>
      <c r="I21" s="45"/>
      <c r="J21" s="45"/>
      <c r="K21" s="48" t="s">
        <v>16</v>
      </c>
      <c r="L21" s="49" t="s">
        <v>109</v>
      </c>
      <c r="M21" s="50"/>
      <c r="N21" s="47" t="s">
        <v>135</v>
      </c>
      <c r="O21" s="47"/>
    </row>
    <row r="22" spans="1:15" s="51" customFormat="1" ht="14.25" customHeight="1" x14ac:dyDescent="0.2">
      <c r="A22" s="10"/>
      <c r="B22" s="11" t="s">
        <v>15</v>
      </c>
      <c r="C22" s="12" t="s">
        <v>15</v>
      </c>
      <c r="D22" s="10" t="s">
        <v>15</v>
      </c>
      <c r="E22" s="10" t="s">
        <v>15</v>
      </c>
      <c r="F22" s="10" t="s">
        <v>15</v>
      </c>
      <c r="G22" s="10"/>
      <c r="H22" s="10"/>
      <c r="I22" s="10"/>
      <c r="J22" s="10"/>
      <c r="K22" s="13"/>
      <c r="L22" s="14"/>
      <c r="M22" s="15"/>
      <c r="N22" s="12" t="s">
        <v>15</v>
      </c>
      <c r="O22" s="12" t="s">
        <v>15</v>
      </c>
    </row>
    <row r="23" spans="1:15" ht="14.25" customHeight="1" x14ac:dyDescent="0.25">
      <c r="A23" s="16"/>
      <c r="B23"/>
      <c r="D23" s="17">
        <f>SUM(D2:D21)</f>
        <v>375</v>
      </c>
      <c r="E23" s="17">
        <f>SUM(E2:E21)</f>
        <v>325</v>
      </c>
      <c r="G23" s="10">
        <f>SUM(G2:G21)</f>
        <v>12</v>
      </c>
      <c r="H23" s="10">
        <f>SUM(H2:H21)</f>
        <v>8</v>
      </c>
      <c r="I23" s="10">
        <f>SUM(I2:I21)</f>
        <v>0</v>
      </c>
      <c r="J23" s="18">
        <f>(G23+(I23/2))/(G23+H23+I23)</f>
        <v>0.6</v>
      </c>
    </row>
    <row r="24" spans="1:15" ht="14.25" customHeight="1" x14ac:dyDescent="0.2">
      <c r="A24" s="16"/>
      <c r="D24" s="19">
        <f>AVERAGE(D2:D21)</f>
        <v>18.75</v>
      </c>
      <c r="E24" s="19">
        <f>AVERAGE(E2:E21)</f>
        <v>16.25</v>
      </c>
      <c r="F24" s="19">
        <f>D24-E24</f>
        <v>2.5</v>
      </c>
    </row>
  </sheetData>
  <conditionalFormatting sqref="F24">
    <cfRule type="cellIs" dxfId="3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2010</v>
      </c>
      <c r="B2" s="46">
        <v>42342</v>
      </c>
      <c r="C2" s="47" t="s">
        <v>76</v>
      </c>
      <c r="D2" s="45">
        <v>35</v>
      </c>
      <c r="E2" s="45">
        <v>8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76</v>
      </c>
      <c r="M2" s="50" t="s">
        <v>77</v>
      </c>
      <c r="N2" s="47" t="s">
        <v>151</v>
      </c>
      <c r="O2" s="47" t="s">
        <v>78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35</v>
      </c>
      <c r="E4" s="17">
        <f>SUM(E2:E2)</f>
        <v>8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35</v>
      </c>
      <c r="E5" s="19">
        <f>AVERAGE(E2:E2)</f>
        <v>8</v>
      </c>
      <c r="F5" s="19">
        <f>D5-E5</f>
        <v>27</v>
      </c>
    </row>
  </sheetData>
  <conditionalFormatting sqref="F5">
    <cfRule type="cellIs" dxfId="3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F14" sqref="F1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2015</v>
      </c>
      <c r="B2" s="46">
        <v>42350</v>
      </c>
      <c r="C2" s="47" t="s">
        <v>161</v>
      </c>
      <c r="D2" s="45">
        <v>6</v>
      </c>
      <c r="E2" s="45">
        <v>7</v>
      </c>
      <c r="F2" s="45" t="s">
        <v>7</v>
      </c>
      <c r="G2" s="45"/>
      <c r="H2" s="45">
        <v>1</v>
      </c>
      <c r="I2" s="45"/>
      <c r="J2" s="45"/>
      <c r="K2" s="48" t="s">
        <v>20</v>
      </c>
      <c r="L2" s="49" t="s">
        <v>80</v>
      </c>
      <c r="M2" s="50" t="s">
        <v>81</v>
      </c>
      <c r="N2" s="47" t="s">
        <v>151</v>
      </c>
      <c r="O2" s="47" t="s">
        <v>82</v>
      </c>
    </row>
    <row r="3" spans="1:15" ht="14.25" customHeight="1" x14ac:dyDescent="0.2">
      <c r="A3" s="10">
        <v>2016</v>
      </c>
      <c r="B3" s="11">
        <v>42707</v>
      </c>
      <c r="C3" s="12" t="s">
        <v>161</v>
      </c>
      <c r="D3" s="10">
        <v>63</v>
      </c>
      <c r="E3" s="10">
        <v>21</v>
      </c>
      <c r="F3" s="10" t="s">
        <v>6</v>
      </c>
      <c r="G3" s="10">
        <v>1</v>
      </c>
      <c r="K3" s="13" t="s">
        <v>16</v>
      </c>
      <c r="L3" s="14" t="s">
        <v>161</v>
      </c>
      <c r="M3" s="15" t="s">
        <v>170</v>
      </c>
      <c r="N3" s="12" t="s">
        <v>151</v>
      </c>
      <c r="O3" s="12" t="s">
        <v>171</v>
      </c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SUM(D2:D4)</f>
        <v>69</v>
      </c>
      <c r="E5" s="17">
        <f t="shared" ref="E5:I5" si="0">SUM(E2:E4)</f>
        <v>28</v>
      </c>
      <c r="F5" s="17"/>
      <c r="G5" s="17">
        <f t="shared" si="0"/>
        <v>1</v>
      </c>
      <c r="H5" s="17">
        <f t="shared" si="0"/>
        <v>1</v>
      </c>
      <c r="I5" s="17">
        <f t="shared" si="0"/>
        <v>0</v>
      </c>
      <c r="J5" s="18">
        <f>(G5+(I5/2))/(G5+H5+I5)</f>
        <v>0.5</v>
      </c>
    </row>
    <row r="6" spans="1:15" ht="14.25" customHeight="1" x14ac:dyDescent="0.2">
      <c r="A6" s="16"/>
      <c r="D6" s="19">
        <f>AVERAGE(D2:D4)</f>
        <v>34.5</v>
      </c>
      <c r="E6" s="19">
        <f>AVERAGE(E2:E4)</f>
        <v>14</v>
      </c>
      <c r="F6" s="19">
        <f>D6-E6</f>
        <v>20.5</v>
      </c>
    </row>
  </sheetData>
  <conditionalFormatting sqref="F6">
    <cfRule type="cellIs" dxfId="3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"/>
  <sheetViews>
    <sheetView workbookViewId="0">
      <pane ySplit="1" topLeftCell="A23" activePane="bottomLeft" state="frozen"/>
      <selection pane="bottomLeft" activeCell="A48" sqref="A48:XFD4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38">
        <v>1975</v>
      </c>
      <c r="B2" s="39">
        <v>42322</v>
      </c>
      <c r="C2" s="40" t="s">
        <v>116</v>
      </c>
      <c r="D2" s="41">
        <v>7</v>
      </c>
      <c r="E2" s="41">
        <v>25</v>
      </c>
      <c r="F2" s="41" t="s">
        <v>7</v>
      </c>
      <c r="G2" s="41"/>
      <c r="H2" s="41">
        <v>1</v>
      </c>
      <c r="I2" s="41"/>
      <c r="J2" s="41"/>
      <c r="K2" s="42" t="s">
        <v>20</v>
      </c>
      <c r="L2" s="43" t="s">
        <v>136</v>
      </c>
      <c r="M2" s="44" t="s">
        <v>167</v>
      </c>
      <c r="N2" s="40" t="s">
        <v>135</v>
      </c>
      <c r="O2" s="40" t="s">
        <v>60</v>
      </c>
    </row>
    <row r="3" spans="1:15" ht="14.25" customHeight="1" x14ac:dyDescent="0.2">
      <c r="A3" s="10">
        <v>1976</v>
      </c>
      <c r="B3" s="11">
        <v>42321</v>
      </c>
      <c r="C3" s="12" t="s">
        <v>33</v>
      </c>
      <c r="D3" s="10">
        <v>6</v>
      </c>
      <c r="E3" s="10">
        <v>7</v>
      </c>
      <c r="F3" s="10" t="s">
        <v>7</v>
      </c>
      <c r="H3" s="10">
        <v>1</v>
      </c>
      <c r="K3" s="13" t="s">
        <v>20</v>
      </c>
      <c r="L3" s="14" t="s">
        <v>136</v>
      </c>
      <c r="M3" s="15" t="s">
        <v>167</v>
      </c>
      <c r="N3" s="12" t="s">
        <v>135</v>
      </c>
      <c r="O3" s="12" t="s">
        <v>60</v>
      </c>
    </row>
    <row r="4" spans="1:15" ht="14.25" customHeight="1" x14ac:dyDescent="0.2">
      <c r="A4" s="38">
        <v>1983</v>
      </c>
      <c r="B4" s="39">
        <v>42319</v>
      </c>
      <c r="C4" s="40" t="s">
        <v>47</v>
      </c>
      <c r="D4" s="41">
        <v>6</v>
      </c>
      <c r="E4" s="41">
        <v>47</v>
      </c>
      <c r="F4" s="41" t="s">
        <v>7</v>
      </c>
      <c r="G4" s="41"/>
      <c r="H4" s="41">
        <v>1</v>
      </c>
      <c r="I4" s="41"/>
      <c r="J4" s="41"/>
      <c r="K4" s="42" t="s">
        <v>16</v>
      </c>
      <c r="L4" s="43" t="s">
        <v>146</v>
      </c>
      <c r="M4" s="44"/>
      <c r="N4" s="40" t="s">
        <v>142</v>
      </c>
      <c r="O4" s="40" t="s">
        <v>147</v>
      </c>
    </row>
    <row r="5" spans="1:15" ht="14.25" customHeight="1" x14ac:dyDescent="0.2">
      <c r="A5" s="10">
        <v>1987</v>
      </c>
      <c r="B5" s="11">
        <v>42687</v>
      </c>
      <c r="C5" s="12" t="s">
        <v>38</v>
      </c>
      <c r="D5" s="10">
        <v>0</v>
      </c>
      <c r="E5" s="10">
        <v>27</v>
      </c>
      <c r="F5" s="10" t="s">
        <v>7</v>
      </c>
      <c r="H5" s="10">
        <v>1</v>
      </c>
      <c r="K5" s="13" t="s">
        <v>16</v>
      </c>
      <c r="L5" s="14" t="s">
        <v>38</v>
      </c>
      <c r="N5" s="12" t="s">
        <v>142</v>
      </c>
      <c r="O5" s="12" t="s">
        <v>152</v>
      </c>
    </row>
    <row r="6" spans="1:15" ht="14.25" customHeight="1" x14ac:dyDescent="0.2">
      <c r="A6" s="38">
        <v>1998</v>
      </c>
      <c r="B6" s="39">
        <v>42321</v>
      </c>
      <c r="C6" s="40" t="s">
        <v>38</v>
      </c>
      <c r="D6" s="41">
        <v>7</v>
      </c>
      <c r="E6" s="41">
        <v>15</v>
      </c>
      <c r="F6" s="41" t="s">
        <v>7</v>
      </c>
      <c r="G6" s="41"/>
      <c r="H6" s="41">
        <v>1</v>
      </c>
      <c r="I6" s="41"/>
      <c r="J6" s="41"/>
      <c r="K6" s="42" t="s">
        <v>16</v>
      </c>
      <c r="L6" s="43" t="s">
        <v>38</v>
      </c>
      <c r="M6" s="44"/>
      <c r="N6" s="40" t="s">
        <v>151</v>
      </c>
      <c r="O6" s="40" t="s">
        <v>152</v>
      </c>
    </row>
    <row r="7" spans="1:15" ht="14.25" customHeight="1" x14ac:dyDescent="0.2">
      <c r="A7" s="10">
        <v>1999</v>
      </c>
      <c r="B7" s="11">
        <v>42320</v>
      </c>
      <c r="C7" s="12" t="s">
        <v>38</v>
      </c>
      <c r="D7" s="10">
        <v>35</v>
      </c>
      <c r="E7" s="10">
        <v>42</v>
      </c>
      <c r="F7" s="10" t="s">
        <v>7</v>
      </c>
      <c r="H7" s="10">
        <v>1</v>
      </c>
      <c r="K7" s="13" t="s">
        <v>17</v>
      </c>
      <c r="L7" s="14" t="s">
        <v>133</v>
      </c>
      <c r="N7" s="12" t="s">
        <v>151</v>
      </c>
      <c r="O7" s="12" t="s">
        <v>141</v>
      </c>
    </row>
    <row r="8" spans="1:15" ht="14.25" customHeight="1" x14ac:dyDescent="0.2">
      <c r="A8" s="38">
        <v>2000</v>
      </c>
      <c r="B8" s="39">
        <v>42318</v>
      </c>
      <c r="C8" s="40" t="s">
        <v>45</v>
      </c>
      <c r="D8" s="41">
        <v>28</v>
      </c>
      <c r="E8" s="41">
        <v>16</v>
      </c>
      <c r="F8" s="41" t="s">
        <v>6</v>
      </c>
      <c r="G8" s="41">
        <v>1</v>
      </c>
      <c r="H8" s="41"/>
      <c r="I8" s="41"/>
      <c r="J8" s="41"/>
      <c r="K8" s="42" t="s">
        <v>17</v>
      </c>
      <c r="L8" s="43" t="s">
        <v>133</v>
      </c>
      <c r="M8" s="44"/>
      <c r="N8" s="40" t="s">
        <v>151</v>
      </c>
      <c r="O8" s="40" t="s">
        <v>141</v>
      </c>
    </row>
    <row r="9" spans="1:15" ht="14.25" customHeight="1" x14ac:dyDescent="0.2">
      <c r="A9" s="38">
        <v>2000</v>
      </c>
      <c r="B9" s="39">
        <v>42325</v>
      </c>
      <c r="C9" s="40" t="s">
        <v>47</v>
      </c>
      <c r="D9" s="41">
        <v>31</v>
      </c>
      <c r="E9" s="41">
        <v>28</v>
      </c>
      <c r="F9" s="41" t="s">
        <v>6</v>
      </c>
      <c r="G9" s="41">
        <v>1</v>
      </c>
      <c r="H9" s="41"/>
      <c r="I9" s="41"/>
      <c r="J9" s="41"/>
      <c r="K9" s="42" t="s">
        <v>17</v>
      </c>
      <c r="L9" s="43" t="s">
        <v>133</v>
      </c>
      <c r="M9" s="44"/>
      <c r="N9" s="40" t="s">
        <v>151</v>
      </c>
      <c r="O9" s="40" t="s">
        <v>141</v>
      </c>
    </row>
    <row r="10" spans="1:15" ht="14.25" customHeight="1" x14ac:dyDescent="0.2">
      <c r="A10" s="38">
        <v>2000</v>
      </c>
      <c r="B10" s="39">
        <v>42333</v>
      </c>
      <c r="C10" s="40" t="s">
        <v>48</v>
      </c>
      <c r="D10" s="41">
        <v>17</v>
      </c>
      <c r="E10" s="41">
        <v>0</v>
      </c>
      <c r="F10" s="41" t="s">
        <v>6</v>
      </c>
      <c r="G10" s="41">
        <v>1</v>
      </c>
      <c r="H10" s="41"/>
      <c r="I10" s="41"/>
      <c r="J10" s="41"/>
      <c r="K10" s="42" t="s">
        <v>16</v>
      </c>
      <c r="L10" s="43" t="s">
        <v>48</v>
      </c>
      <c r="M10" s="44"/>
      <c r="N10" s="40" t="s">
        <v>151</v>
      </c>
      <c r="O10" s="40" t="s">
        <v>162</v>
      </c>
    </row>
    <row r="11" spans="1:15" ht="14.25" customHeight="1" x14ac:dyDescent="0.2">
      <c r="A11" s="38">
        <v>2000</v>
      </c>
      <c r="B11" s="39">
        <v>42340</v>
      </c>
      <c r="C11" s="40" t="s">
        <v>34</v>
      </c>
      <c r="D11" s="41">
        <v>26</v>
      </c>
      <c r="E11" s="41">
        <v>12</v>
      </c>
      <c r="F11" s="41" t="s">
        <v>6</v>
      </c>
      <c r="G11" s="41">
        <v>1</v>
      </c>
      <c r="H11" s="41"/>
      <c r="I11" s="41"/>
      <c r="J11" s="41"/>
      <c r="K11" s="42" t="s">
        <v>20</v>
      </c>
      <c r="L11" s="43" t="s">
        <v>21</v>
      </c>
      <c r="M11" s="44" t="s">
        <v>49</v>
      </c>
      <c r="N11" s="40" t="s">
        <v>151</v>
      </c>
      <c r="O11" s="40" t="s">
        <v>50</v>
      </c>
    </row>
    <row r="12" spans="1:15" ht="14.25" customHeight="1" x14ac:dyDescent="0.2">
      <c r="A12" s="10">
        <v>2001</v>
      </c>
      <c r="B12" s="11">
        <v>42324</v>
      </c>
      <c r="C12" s="12" t="s">
        <v>52</v>
      </c>
      <c r="D12" s="10">
        <v>3</v>
      </c>
      <c r="E12" s="10">
        <v>14</v>
      </c>
      <c r="F12" s="10" t="s">
        <v>7</v>
      </c>
      <c r="H12" s="10">
        <v>1</v>
      </c>
      <c r="K12" s="13" t="s">
        <v>17</v>
      </c>
      <c r="L12" s="14" t="s">
        <v>133</v>
      </c>
      <c r="N12" s="12" t="s">
        <v>151</v>
      </c>
      <c r="O12" s="12" t="s">
        <v>141</v>
      </c>
    </row>
    <row r="13" spans="1:15" ht="14.25" customHeight="1" x14ac:dyDescent="0.2">
      <c r="A13" s="38">
        <v>2002</v>
      </c>
      <c r="B13" s="39">
        <v>42323</v>
      </c>
      <c r="C13" s="40" t="s">
        <v>54</v>
      </c>
      <c r="D13" s="41">
        <v>13</v>
      </c>
      <c r="E13" s="41">
        <v>14</v>
      </c>
      <c r="F13" s="41" t="s">
        <v>7</v>
      </c>
      <c r="G13" s="41"/>
      <c r="H13" s="41">
        <v>1</v>
      </c>
      <c r="I13" s="41"/>
      <c r="J13" s="41"/>
      <c r="K13" s="42" t="s">
        <v>16</v>
      </c>
      <c r="L13" s="43" t="s">
        <v>54</v>
      </c>
      <c r="M13" s="44"/>
      <c r="N13" s="40" t="s">
        <v>151</v>
      </c>
      <c r="O13" s="40" t="s">
        <v>163</v>
      </c>
    </row>
    <row r="14" spans="1:15" ht="14.25" customHeight="1" x14ac:dyDescent="0.2">
      <c r="A14" s="10">
        <v>2003</v>
      </c>
      <c r="B14" s="11">
        <v>42329</v>
      </c>
      <c r="C14" s="12" t="s">
        <v>57</v>
      </c>
      <c r="D14" s="10">
        <v>14</v>
      </c>
      <c r="E14" s="10">
        <v>3</v>
      </c>
      <c r="F14" s="10" t="s">
        <v>6</v>
      </c>
      <c r="G14" s="10">
        <v>1</v>
      </c>
      <c r="K14" s="13" t="s">
        <v>16</v>
      </c>
      <c r="L14" s="14" t="s">
        <v>154</v>
      </c>
      <c r="N14" s="12" t="s">
        <v>151</v>
      </c>
      <c r="O14" s="12" t="s">
        <v>155</v>
      </c>
    </row>
    <row r="15" spans="1:15" ht="14.25" customHeight="1" x14ac:dyDescent="0.2">
      <c r="A15" s="10">
        <v>2003</v>
      </c>
      <c r="B15" s="11">
        <v>42336</v>
      </c>
      <c r="C15" s="12" t="s">
        <v>52</v>
      </c>
      <c r="D15" s="10">
        <v>7</v>
      </c>
      <c r="E15" s="10">
        <v>19</v>
      </c>
      <c r="F15" s="10" t="s">
        <v>7</v>
      </c>
      <c r="H15" s="10">
        <v>1</v>
      </c>
      <c r="K15" s="13" t="s">
        <v>16</v>
      </c>
      <c r="L15" s="14" t="s">
        <v>62</v>
      </c>
      <c r="N15" s="12" t="s">
        <v>151</v>
      </c>
      <c r="O15" s="12" t="s">
        <v>61</v>
      </c>
    </row>
    <row r="16" spans="1:15" ht="14.25" customHeight="1" x14ac:dyDescent="0.2">
      <c r="A16" s="38">
        <v>2005</v>
      </c>
      <c r="B16" s="39">
        <v>42326</v>
      </c>
      <c r="C16" s="40" t="s">
        <v>45</v>
      </c>
      <c r="D16" s="41">
        <v>31</v>
      </c>
      <c r="E16" s="41">
        <v>8</v>
      </c>
      <c r="F16" s="41" t="s">
        <v>6</v>
      </c>
      <c r="G16" s="41">
        <v>1</v>
      </c>
      <c r="H16" s="41"/>
      <c r="I16" s="41"/>
      <c r="J16" s="41"/>
      <c r="K16" s="42" t="s">
        <v>16</v>
      </c>
      <c r="L16" s="43" t="s">
        <v>46</v>
      </c>
      <c r="M16" s="44"/>
      <c r="N16" s="40" t="s">
        <v>151</v>
      </c>
      <c r="O16" s="40" t="s">
        <v>156</v>
      </c>
    </row>
    <row r="17" spans="1:15" ht="14.25" customHeight="1" x14ac:dyDescent="0.2">
      <c r="A17" s="38">
        <v>2005</v>
      </c>
      <c r="B17" s="39">
        <v>42334</v>
      </c>
      <c r="C17" s="40" t="s">
        <v>52</v>
      </c>
      <c r="D17" s="41">
        <v>10</v>
      </c>
      <c r="E17" s="41">
        <v>33</v>
      </c>
      <c r="F17" s="41" t="s">
        <v>7</v>
      </c>
      <c r="G17" s="41"/>
      <c r="H17" s="41">
        <v>1</v>
      </c>
      <c r="I17" s="41"/>
      <c r="J17" s="41"/>
      <c r="K17" s="42" t="s">
        <v>16</v>
      </c>
      <c r="L17" s="43" t="s">
        <v>62</v>
      </c>
      <c r="M17" s="44"/>
      <c r="N17" s="40" t="s">
        <v>151</v>
      </c>
      <c r="O17" s="40" t="s">
        <v>61</v>
      </c>
    </row>
    <row r="18" spans="1:15" ht="14.25" customHeight="1" x14ac:dyDescent="0.2">
      <c r="A18" s="10">
        <v>2006</v>
      </c>
      <c r="B18" s="11">
        <v>42325</v>
      </c>
      <c r="C18" s="12" t="s">
        <v>45</v>
      </c>
      <c r="D18" s="10">
        <v>10</v>
      </c>
      <c r="E18" s="10">
        <v>8</v>
      </c>
      <c r="F18" s="10" t="s">
        <v>6</v>
      </c>
      <c r="G18" s="10">
        <v>1</v>
      </c>
      <c r="K18" s="13" t="s">
        <v>17</v>
      </c>
      <c r="L18" s="14" t="s">
        <v>133</v>
      </c>
      <c r="N18" s="12" t="s">
        <v>151</v>
      </c>
      <c r="O18" s="12" t="s">
        <v>141</v>
      </c>
    </row>
    <row r="19" spans="1:15" ht="14.25" customHeight="1" x14ac:dyDescent="0.2">
      <c r="A19" s="10">
        <v>2006</v>
      </c>
      <c r="B19" s="11">
        <v>42332</v>
      </c>
      <c r="C19" s="12" t="s">
        <v>52</v>
      </c>
      <c r="D19" s="10">
        <v>35</v>
      </c>
      <c r="E19" s="10">
        <v>31</v>
      </c>
      <c r="F19" s="10" t="s">
        <v>6</v>
      </c>
      <c r="G19" s="10">
        <v>1</v>
      </c>
      <c r="K19" s="13" t="s">
        <v>16</v>
      </c>
      <c r="L19" s="14" t="s">
        <v>62</v>
      </c>
      <c r="N19" s="12" t="s">
        <v>151</v>
      </c>
      <c r="O19" s="12" t="s">
        <v>61</v>
      </c>
    </row>
    <row r="20" spans="1:15" ht="14.25" customHeight="1" x14ac:dyDescent="0.2">
      <c r="A20" s="10">
        <v>2006</v>
      </c>
      <c r="B20" s="11">
        <v>42340</v>
      </c>
      <c r="C20" s="12" t="s">
        <v>63</v>
      </c>
      <c r="D20" s="10">
        <v>24</v>
      </c>
      <c r="E20" s="10">
        <v>14</v>
      </c>
      <c r="F20" s="10" t="s">
        <v>6</v>
      </c>
      <c r="G20" s="10">
        <v>1</v>
      </c>
      <c r="K20" s="13" t="s">
        <v>16</v>
      </c>
      <c r="L20" s="14" t="s">
        <v>64</v>
      </c>
      <c r="N20" s="12" t="s">
        <v>151</v>
      </c>
      <c r="O20" s="12" t="s">
        <v>65</v>
      </c>
    </row>
    <row r="21" spans="1:15" ht="14.25" customHeight="1" x14ac:dyDescent="0.2">
      <c r="A21" s="10">
        <v>2006</v>
      </c>
      <c r="B21" s="11">
        <v>42347</v>
      </c>
      <c r="C21" s="12" t="s">
        <v>66</v>
      </c>
      <c r="D21" s="10">
        <v>21</v>
      </c>
      <c r="E21" s="10">
        <v>20</v>
      </c>
      <c r="F21" s="10" t="s">
        <v>6</v>
      </c>
      <c r="G21" s="10">
        <v>1</v>
      </c>
      <c r="J21" s="10" t="s">
        <v>67</v>
      </c>
      <c r="K21" s="13" t="s">
        <v>20</v>
      </c>
      <c r="L21" s="14" t="s">
        <v>68</v>
      </c>
      <c r="N21" s="12" t="s">
        <v>151</v>
      </c>
      <c r="O21" s="12" t="s">
        <v>69</v>
      </c>
    </row>
    <row r="22" spans="1:15" ht="14.25" customHeight="1" x14ac:dyDescent="0.2">
      <c r="A22" s="38">
        <v>2007</v>
      </c>
      <c r="B22" s="39">
        <v>42324</v>
      </c>
      <c r="C22" s="40" t="s">
        <v>52</v>
      </c>
      <c r="D22" s="41">
        <v>14</v>
      </c>
      <c r="E22" s="41">
        <v>47</v>
      </c>
      <c r="F22" s="41" t="s">
        <v>7</v>
      </c>
      <c r="G22" s="41"/>
      <c r="H22" s="41">
        <v>1</v>
      </c>
      <c r="I22" s="41"/>
      <c r="J22" s="41"/>
      <c r="K22" s="42" t="s">
        <v>17</v>
      </c>
      <c r="L22" s="43" t="s">
        <v>133</v>
      </c>
      <c r="M22" s="44"/>
      <c r="N22" s="40" t="s">
        <v>151</v>
      </c>
      <c r="O22" s="40" t="s">
        <v>141</v>
      </c>
    </row>
    <row r="23" spans="1:15" ht="14.25" customHeight="1" x14ac:dyDescent="0.2">
      <c r="A23" s="10">
        <v>2008</v>
      </c>
      <c r="B23" s="11">
        <v>42322</v>
      </c>
      <c r="C23" s="12" t="s">
        <v>52</v>
      </c>
      <c r="D23" s="10">
        <v>6</v>
      </c>
      <c r="E23" s="10">
        <v>64</v>
      </c>
      <c r="F23" s="10" t="s">
        <v>7</v>
      </c>
      <c r="H23" s="10">
        <v>1</v>
      </c>
      <c r="K23" s="13" t="s">
        <v>16</v>
      </c>
      <c r="L23" s="14" t="s">
        <v>62</v>
      </c>
      <c r="N23" s="12" t="s">
        <v>151</v>
      </c>
      <c r="O23" s="12" t="s">
        <v>61</v>
      </c>
    </row>
    <row r="24" spans="1:15" ht="14.25" customHeight="1" x14ac:dyDescent="0.2">
      <c r="A24" s="38">
        <v>2009</v>
      </c>
      <c r="B24" s="39">
        <v>42328</v>
      </c>
      <c r="C24" s="40" t="s">
        <v>32</v>
      </c>
      <c r="D24" s="41">
        <v>20</v>
      </c>
      <c r="E24" s="41">
        <v>7</v>
      </c>
      <c r="F24" s="41" t="s">
        <v>6</v>
      </c>
      <c r="G24" s="41">
        <v>1</v>
      </c>
      <c r="H24" s="41"/>
      <c r="I24" s="41"/>
      <c r="J24" s="41"/>
      <c r="K24" s="42" t="s">
        <v>17</v>
      </c>
      <c r="L24" s="43" t="s">
        <v>133</v>
      </c>
      <c r="M24" s="44"/>
      <c r="N24" s="40" t="s">
        <v>151</v>
      </c>
      <c r="O24" s="40" t="s">
        <v>141</v>
      </c>
    </row>
    <row r="25" spans="1:15" ht="14.25" customHeight="1" x14ac:dyDescent="0.2">
      <c r="A25" s="38">
        <v>2009</v>
      </c>
      <c r="B25" s="39">
        <v>42335</v>
      </c>
      <c r="C25" s="40" t="s">
        <v>74</v>
      </c>
      <c r="D25" s="41">
        <v>17</v>
      </c>
      <c r="E25" s="41">
        <v>20</v>
      </c>
      <c r="F25" s="41" t="s">
        <v>7</v>
      </c>
      <c r="G25" s="41"/>
      <c r="H25" s="41">
        <v>1</v>
      </c>
      <c r="I25" s="41"/>
      <c r="J25" s="41"/>
      <c r="K25" s="42" t="s">
        <v>17</v>
      </c>
      <c r="L25" s="43" t="s">
        <v>133</v>
      </c>
      <c r="M25" s="44"/>
      <c r="N25" s="40" t="s">
        <v>151</v>
      </c>
      <c r="O25" s="40" t="s">
        <v>141</v>
      </c>
    </row>
    <row r="26" spans="1:15" ht="14.25" customHeight="1" x14ac:dyDescent="0.2">
      <c r="A26" s="10">
        <v>2010</v>
      </c>
      <c r="B26" s="11">
        <v>42327</v>
      </c>
      <c r="C26" s="12" t="s">
        <v>57</v>
      </c>
      <c r="D26" s="10">
        <v>47</v>
      </c>
      <c r="E26" s="10">
        <v>21</v>
      </c>
      <c r="F26" s="10" t="s">
        <v>6</v>
      </c>
      <c r="G26" s="10">
        <v>1</v>
      </c>
      <c r="K26" s="13" t="s">
        <v>17</v>
      </c>
      <c r="L26" s="14" t="s">
        <v>133</v>
      </c>
      <c r="N26" s="12" t="s">
        <v>151</v>
      </c>
      <c r="O26" s="12" t="s">
        <v>141</v>
      </c>
    </row>
    <row r="27" spans="1:15" ht="14.25" customHeight="1" x14ac:dyDescent="0.2">
      <c r="A27" s="10">
        <v>2010</v>
      </c>
      <c r="B27" s="11">
        <v>42334</v>
      </c>
      <c r="C27" s="12" t="s">
        <v>74</v>
      </c>
      <c r="D27" s="10">
        <v>42</v>
      </c>
      <c r="E27" s="10">
        <v>14</v>
      </c>
      <c r="F27" s="10" t="s">
        <v>6</v>
      </c>
      <c r="G27" s="10">
        <v>1</v>
      </c>
      <c r="K27" s="13" t="s">
        <v>17</v>
      </c>
      <c r="L27" s="14" t="s">
        <v>133</v>
      </c>
      <c r="N27" s="12" t="s">
        <v>151</v>
      </c>
      <c r="O27" s="12" t="s">
        <v>141</v>
      </c>
    </row>
    <row r="28" spans="1:15" ht="14.25" customHeight="1" x14ac:dyDescent="0.2">
      <c r="A28" s="10">
        <v>2010</v>
      </c>
      <c r="B28" s="11">
        <v>42342</v>
      </c>
      <c r="C28" s="12" t="s">
        <v>76</v>
      </c>
      <c r="D28" s="10">
        <v>35</v>
      </c>
      <c r="E28" s="10">
        <v>8</v>
      </c>
      <c r="F28" s="10" t="s">
        <v>6</v>
      </c>
      <c r="G28" s="10">
        <v>1</v>
      </c>
      <c r="K28" s="13" t="s">
        <v>16</v>
      </c>
      <c r="L28" s="14" t="s">
        <v>76</v>
      </c>
      <c r="M28" s="15" t="s">
        <v>77</v>
      </c>
      <c r="N28" s="12" t="s">
        <v>151</v>
      </c>
      <c r="O28" s="12" t="s">
        <v>78</v>
      </c>
    </row>
    <row r="29" spans="1:15" ht="14.25" customHeight="1" x14ac:dyDescent="0.2">
      <c r="A29" s="10">
        <v>2010</v>
      </c>
      <c r="B29" s="11">
        <v>42349</v>
      </c>
      <c r="C29" s="12" t="s">
        <v>79</v>
      </c>
      <c r="D29" s="10">
        <v>63</v>
      </c>
      <c r="E29" s="10">
        <v>49</v>
      </c>
      <c r="F29" s="10" t="s">
        <v>6</v>
      </c>
      <c r="G29" s="10">
        <v>1</v>
      </c>
      <c r="K29" s="13" t="s">
        <v>20</v>
      </c>
      <c r="L29" s="14" t="s">
        <v>80</v>
      </c>
      <c r="M29" s="15" t="s">
        <v>81</v>
      </c>
      <c r="N29" s="12" t="s">
        <v>151</v>
      </c>
      <c r="O29" s="12" t="s">
        <v>82</v>
      </c>
    </row>
    <row r="30" spans="1:15" ht="14.25" customHeight="1" x14ac:dyDescent="0.2">
      <c r="A30" s="38">
        <v>2011</v>
      </c>
      <c r="B30" s="39">
        <v>42319</v>
      </c>
      <c r="C30" s="40" t="s">
        <v>84</v>
      </c>
      <c r="D30" s="41">
        <v>55</v>
      </c>
      <c r="E30" s="41">
        <v>0</v>
      </c>
      <c r="F30" s="41" t="s">
        <v>6</v>
      </c>
      <c r="G30" s="41">
        <v>1</v>
      </c>
      <c r="H30" s="41"/>
      <c r="I30" s="41"/>
      <c r="J30" s="41"/>
      <c r="K30" s="42" t="s">
        <v>17</v>
      </c>
      <c r="L30" s="43" t="s">
        <v>133</v>
      </c>
      <c r="M30" s="44"/>
      <c r="N30" s="40" t="s">
        <v>151</v>
      </c>
      <c r="O30" s="40" t="s">
        <v>141</v>
      </c>
    </row>
    <row r="31" spans="1:15" ht="14.25" customHeight="1" x14ac:dyDescent="0.2">
      <c r="A31" s="38">
        <v>2011</v>
      </c>
      <c r="B31" s="39">
        <v>42326</v>
      </c>
      <c r="C31" s="40" t="s">
        <v>30</v>
      </c>
      <c r="D31" s="41">
        <v>21</v>
      </c>
      <c r="E31" s="41">
        <v>14</v>
      </c>
      <c r="F31" s="41" t="s">
        <v>6</v>
      </c>
      <c r="G31" s="41">
        <v>1</v>
      </c>
      <c r="H31" s="41"/>
      <c r="I31" s="41"/>
      <c r="J31" s="41"/>
      <c r="K31" s="42" t="s">
        <v>17</v>
      </c>
      <c r="L31" s="43" t="s">
        <v>133</v>
      </c>
      <c r="M31" s="44"/>
      <c r="N31" s="40" t="s">
        <v>151</v>
      </c>
      <c r="O31" s="40" t="s">
        <v>141</v>
      </c>
    </row>
    <row r="32" spans="1:15" ht="14.25" customHeight="1" x14ac:dyDescent="0.2">
      <c r="A32" s="38">
        <v>2011</v>
      </c>
      <c r="B32" s="39">
        <v>42334</v>
      </c>
      <c r="C32" s="40" t="s">
        <v>85</v>
      </c>
      <c r="D32" s="41">
        <v>14</v>
      </c>
      <c r="E32" s="41">
        <v>28</v>
      </c>
      <c r="F32" s="41" t="s">
        <v>7</v>
      </c>
      <c r="G32" s="41"/>
      <c r="H32" s="41">
        <v>1</v>
      </c>
      <c r="I32" s="41"/>
      <c r="J32" s="41"/>
      <c r="K32" s="42" t="s">
        <v>17</v>
      </c>
      <c r="L32" s="43" t="s">
        <v>133</v>
      </c>
      <c r="M32" s="44"/>
      <c r="N32" s="40" t="s">
        <v>151</v>
      </c>
      <c r="O32" s="40" t="s">
        <v>141</v>
      </c>
    </row>
    <row r="33" spans="1:15" ht="14.25" customHeight="1" x14ac:dyDescent="0.2">
      <c r="A33" s="10">
        <v>2012</v>
      </c>
      <c r="B33" s="11">
        <v>42317</v>
      </c>
      <c r="C33" s="12" t="s">
        <v>86</v>
      </c>
      <c r="D33" s="10">
        <v>63</v>
      </c>
      <c r="E33" s="10">
        <v>20</v>
      </c>
      <c r="F33" s="10" t="s">
        <v>6</v>
      </c>
      <c r="G33" s="10">
        <v>1</v>
      </c>
      <c r="K33" s="13" t="s">
        <v>17</v>
      </c>
      <c r="L33" s="14" t="s">
        <v>133</v>
      </c>
      <c r="N33" s="12" t="s">
        <v>151</v>
      </c>
      <c r="O33" s="12" t="s">
        <v>141</v>
      </c>
    </row>
    <row r="34" spans="1:15" ht="14.25" customHeight="1" x14ac:dyDescent="0.2">
      <c r="A34" s="10">
        <v>2012</v>
      </c>
      <c r="B34" s="11">
        <v>42324</v>
      </c>
      <c r="C34" s="12" t="s">
        <v>36</v>
      </c>
      <c r="D34" s="10">
        <v>21</v>
      </c>
      <c r="E34" s="10">
        <v>22</v>
      </c>
      <c r="F34" s="10" t="s">
        <v>7</v>
      </c>
      <c r="H34" s="10">
        <v>1</v>
      </c>
      <c r="K34" s="13" t="s">
        <v>16</v>
      </c>
      <c r="L34" s="14" t="s">
        <v>51</v>
      </c>
      <c r="N34" s="12" t="s">
        <v>151</v>
      </c>
      <c r="O34" s="12" t="s">
        <v>87</v>
      </c>
    </row>
    <row r="35" spans="1:15" ht="14.25" customHeight="1" x14ac:dyDescent="0.2">
      <c r="A35" s="38">
        <v>2013</v>
      </c>
      <c r="B35" s="39">
        <v>42324</v>
      </c>
      <c r="C35" s="40" t="s">
        <v>89</v>
      </c>
      <c r="D35" s="41">
        <v>57</v>
      </c>
      <c r="E35" s="41">
        <v>14</v>
      </c>
      <c r="F35" s="41" t="s">
        <v>6</v>
      </c>
      <c r="G35" s="41">
        <v>1</v>
      </c>
      <c r="H35" s="41"/>
      <c r="I35" s="41"/>
      <c r="J35" s="41"/>
      <c r="K35" s="42" t="s">
        <v>17</v>
      </c>
      <c r="L35" s="43" t="s">
        <v>133</v>
      </c>
      <c r="M35" s="44"/>
      <c r="N35" s="40" t="s">
        <v>151</v>
      </c>
      <c r="O35" s="40" t="s">
        <v>141</v>
      </c>
    </row>
    <row r="36" spans="1:15" ht="14.25" customHeight="1" x14ac:dyDescent="0.2">
      <c r="A36" s="38">
        <v>2013</v>
      </c>
      <c r="B36" s="39">
        <v>42330</v>
      </c>
      <c r="C36" s="40" t="s">
        <v>90</v>
      </c>
      <c r="D36" s="41">
        <v>48</v>
      </c>
      <c r="E36" s="41">
        <v>13</v>
      </c>
      <c r="F36" s="41" t="s">
        <v>6</v>
      </c>
      <c r="G36" s="41">
        <v>1</v>
      </c>
      <c r="H36" s="41"/>
      <c r="I36" s="41"/>
      <c r="J36" s="41"/>
      <c r="K36" s="42" t="s">
        <v>17</v>
      </c>
      <c r="L36" s="43" t="s">
        <v>133</v>
      </c>
      <c r="M36" s="44"/>
      <c r="N36" s="40" t="s">
        <v>151</v>
      </c>
      <c r="O36" s="40" t="s">
        <v>141</v>
      </c>
    </row>
    <row r="37" spans="1:15" ht="14.25" customHeight="1" x14ac:dyDescent="0.2">
      <c r="A37" s="38">
        <v>2013</v>
      </c>
      <c r="B37" s="39">
        <v>42337</v>
      </c>
      <c r="C37" s="40" t="s">
        <v>91</v>
      </c>
      <c r="D37" s="41">
        <v>35</v>
      </c>
      <c r="E37" s="41">
        <v>31</v>
      </c>
      <c r="F37" s="41" t="s">
        <v>6</v>
      </c>
      <c r="G37" s="41">
        <v>1</v>
      </c>
      <c r="H37" s="41"/>
      <c r="I37" s="41"/>
      <c r="J37" s="41"/>
      <c r="K37" s="42" t="s">
        <v>17</v>
      </c>
      <c r="L37" s="43" t="s">
        <v>133</v>
      </c>
      <c r="M37" s="44"/>
      <c r="N37" s="40" t="s">
        <v>151</v>
      </c>
      <c r="O37" s="40" t="s">
        <v>141</v>
      </c>
    </row>
    <row r="38" spans="1:15" ht="14.25" customHeight="1" x14ac:dyDescent="0.2">
      <c r="A38" s="38">
        <v>2013</v>
      </c>
      <c r="B38" s="39">
        <v>42345</v>
      </c>
      <c r="C38" s="40" t="s">
        <v>92</v>
      </c>
      <c r="D38" s="41">
        <v>7</v>
      </c>
      <c r="E38" s="41">
        <v>28</v>
      </c>
      <c r="F38" s="41" t="s">
        <v>7</v>
      </c>
      <c r="G38" s="41"/>
      <c r="H38" s="41">
        <v>1</v>
      </c>
      <c r="I38" s="41"/>
      <c r="J38" s="41"/>
      <c r="K38" s="42" t="s">
        <v>16</v>
      </c>
      <c r="L38" s="43" t="s">
        <v>93</v>
      </c>
      <c r="M38" s="44" t="s">
        <v>94</v>
      </c>
      <c r="N38" s="40" t="s">
        <v>151</v>
      </c>
      <c r="O38" s="40" t="s">
        <v>95</v>
      </c>
    </row>
    <row r="39" spans="1:15" ht="14.25" customHeight="1" x14ac:dyDescent="0.2">
      <c r="A39" s="10">
        <v>2014</v>
      </c>
      <c r="B39" s="11">
        <v>42322</v>
      </c>
      <c r="C39" s="12" t="s">
        <v>90</v>
      </c>
      <c r="D39" s="10">
        <v>49</v>
      </c>
      <c r="E39" s="10">
        <v>0</v>
      </c>
      <c r="F39" s="10" t="s">
        <v>6</v>
      </c>
      <c r="G39" s="10">
        <v>1</v>
      </c>
      <c r="K39" s="13" t="s">
        <v>17</v>
      </c>
      <c r="L39" s="14" t="s">
        <v>133</v>
      </c>
      <c r="N39" s="12" t="s">
        <v>151</v>
      </c>
      <c r="O39" s="12" t="s">
        <v>141</v>
      </c>
    </row>
    <row r="40" spans="1:15" ht="14.25" customHeight="1" x14ac:dyDescent="0.2">
      <c r="A40" s="10">
        <v>2014</v>
      </c>
      <c r="B40" s="11">
        <v>42329</v>
      </c>
      <c r="C40" s="12" t="s">
        <v>96</v>
      </c>
      <c r="D40" s="10">
        <v>27</v>
      </c>
      <c r="E40" s="10">
        <v>28</v>
      </c>
      <c r="F40" s="10" t="s">
        <v>7</v>
      </c>
      <c r="H40" s="10">
        <v>1</v>
      </c>
      <c r="K40" s="13" t="s">
        <v>17</v>
      </c>
      <c r="L40" s="14" t="s">
        <v>133</v>
      </c>
      <c r="N40" s="12" t="s">
        <v>151</v>
      </c>
      <c r="O40" s="12" t="s">
        <v>141</v>
      </c>
    </row>
    <row r="41" spans="1:15" ht="14.25" customHeight="1" x14ac:dyDescent="0.2">
      <c r="A41" s="38">
        <v>2015</v>
      </c>
      <c r="B41" s="39">
        <v>42328</v>
      </c>
      <c r="C41" s="40" t="s">
        <v>74</v>
      </c>
      <c r="D41" s="41">
        <v>41</v>
      </c>
      <c r="E41" s="41">
        <v>0</v>
      </c>
      <c r="F41" s="41" t="s">
        <v>6</v>
      </c>
      <c r="G41" s="41">
        <v>1</v>
      </c>
      <c r="H41" s="41"/>
      <c r="I41" s="41"/>
      <c r="J41" s="41"/>
      <c r="K41" s="42" t="s">
        <v>17</v>
      </c>
      <c r="L41" s="43" t="s">
        <v>133</v>
      </c>
      <c r="M41" s="44"/>
      <c r="N41" s="40" t="s">
        <v>151</v>
      </c>
      <c r="O41" s="40" t="s">
        <v>141</v>
      </c>
    </row>
    <row r="42" spans="1:15" ht="14.25" customHeight="1" x14ac:dyDescent="0.2">
      <c r="A42" s="38">
        <v>2015</v>
      </c>
      <c r="B42" s="39">
        <v>42336</v>
      </c>
      <c r="C42" s="40" t="s">
        <v>47</v>
      </c>
      <c r="D42" s="41">
        <v>42</v>
      </c>
      <c r="E42" s="41">
        <v>0</v>
      </c>
      <c r="F42" s="41" t="s">
        <v>6</v>
      </c>
      <c r="G42" s="41">
        <v>1</v>
      </c>
      <c r="H42" s="41"/>
      <c r="I42" s="41"/>
      <c r="J42" s="41"/>
      <c r="K42" s="42" t="s">
        <v>17</v>
      </c>
      <c r="L42" s="43" t="s">
        <v>133</v>
      </c>
      <c r="M42" s="44"/>
      <c r="N42" s="40" t="s">
        <v>151</v>
      </c>
      <c r="O42" s="40" t="s">
        <v>141</v>
      </c>
    </row>
    <row r="43" spans="1:15" ht="14.25" customHeight="1" x14ac:dyDescent="0.2">
      <c r="A43" s="38">
        <v>2015</v>
      </c>
      <c r="B43" s="39">
        <v>42343</v>
      </c>
      <c r="C43" s="40" t="s">
        <v>157</v>
      </c>
      <c r="D43" s="41">
        <v>31</v>
      </c>
      <c r="E43" s="41">
        <v>20</v>
      </c>
      <c r="F43" s="41" t="s">
        <v>6</v>
      </c>
      <c r="G43" s="41">
        <v>1</v>
      </c>
      <c r="H43" s="41"/>
      <c r="I43" s="41"/>
      <c r="J43" s="41"/>
      <c r="K43" s="42" t="s">
        <v>16</v>
      </c>
      <c r="L43" s="43" t="s">
        <v>158</v>
      </c>
      <c r="M43" s="44" t="s">
        <v>159</v>
      </c>
      <c r="N43" s="40" t="s">
        <v>151</v>
      </c>
      <c r="O43" s="40" t="s">
        <v>160</v>
      </c>
    </row>
    <row r="44" spans="1:15" ht="14.25" customHeight="1" x14ac:dyDescent="0.2">
      <c r="A44" s="38">
        <v>2015</v>
      </c>
      <c r="B44" s="39">
        <v>42350</v>
      </c>
      <c r="C44" s="40" t="s">
        <v>161</v>
      </c>
      <c r="D44" s="41">
        <v>6</v>
      </c>
      <c r="E44" s="41">
        <v>7</v>
      </c>
      <c r="F44" s="41" t="s">
        <v>7</v>
      </c>
      <c r="G44" s="41"/>
      <c r="H44" s="41">
        <v>1</v>
      </c>
      <c r="I44" s="41"/>
      <c r="J44" s="41"/>
      <c r="K44" s="42" t="s">
        <v>20</v>
      </c>
      <c r="L44" s="43" t="s">
        <v>80</v>
      </c>
      <c r="M44" s="44" t="s">
        <v>81</v>
      </c>
      <c r="N44" s="40" t="s">
        <v>151</v>
      </c>
      <c r="O44" s="40" t="s">
        <v>82</v>
      </c>
    </row>
    <row r="45" spans="1:15" ht="14.25" customHeight="1" x14ac:dyDescent="0.2">
      <c r="A45" s="10">
        <v>2016</v>
      </c>
      <c r="B45" s="11">
        <v>42692</v>
      </c>
      <c r="C45" s="12" t="s">
        <v>168</v>
      </c>
      <c r="D45" s="10">
        <v>38</v>
      </c>
      <c r="E45" s="10">
        <v>0</v>
      </c>
      <c r="F45" s="10" t="s">
        <v>6</v>
      </c>
      <c r="G45" s="10">
        <v>1</v>
      </c>
      <c r="K45" s="13" t="s">
        <v>17</v>
      </c>
      <c r="L45" s="14" t="s">
        <v>133</v>
      </c>
      <c r="N45" s="12" t="s">
        <v>151</v>
      </c>
      <c r="O45" s="12" t="s">
        <v>141</v>
      </c>
    </row>
    <row r="46" spans="1:15" ht="14.25" customHeight="1" x14ac:dyDescent="0.2">
      <c r="A46" s="10">
        <v>2016</v>
      </c>
      <c r="B46" s="11">
        <v>42699</v>
      </c>
      <c r="C46" s="12" t="s">
        <v>169</v>
      </c>
      <c r="D46" s="10">
        <v>55</v>
      </c>
      <c r="E46" s="10">
        <v>20</v>
      </c>
      <c r="F46" s="10" t="s">
        <v>6</v>
      </c>
      <c r="G46" s="10">
        <v>1</v>
      </c>
      <c r="K46" s="13" t="s">
        <v>17</v>
      </c>
      <c r="L46" s="14" t="s">
        <v>133</v>
      </c>
      <c r="N46" s="12" t="s">
        <v>151</v>
      </c>
      <c r="O46" s="12" t="s">
        <v>141</v>
      </c>
    </row>
    <row r="47" spans="1:15" ht="14.25" customHeight="1" x14ac:dyDescent="0.2">
      <c r="A47" s="10">
        <v>2016</v>
      </c>
      <c r="B47" s="11">
        <v>42707</v>
      </c>
      <c r="C47" s="12" t="s">
        <v>161</v>
      </c>
      <c r="D47" s="10">
        <v>63</v>
      </c>
      <c r="E47" s="10">
        <v>21</v>
      </c>
      <c r="F47" s="10" t="s">
        <v>6</v>
      </c>
      <c r="G47" s="10">
        <v>1</v>
      </c>
      <c r="K47" s="13" t="s">
        <v>16</v>
      </c>
      <c r="L47" s="14" t="s">
        <v>161</v>
      </c>
      <c r="M47" s="15" t="s">
        <v>170</v>
      </c>
      <c r="N47" s="12" t="s">
        <v>151</v>
      </c>
      <c r="O47" s="12" t="s">
        <v>171</v>
      </c>
    </row>
    <row r="48" spans="1:15" ht="14.25" customHeight="1" x14ac:dyDescent="0.2">
      <c r="A48" s="10">
        <v>2016</v>
      </c>
      <c r="B48" s="11">
        <v>42714</v>
      </c>
      <c r="C48" s="12" t="s">
        <v>63</v>
      </c>
      <c r="D48" s="10">
        <v>49</v>
      </c>
      <c r="E48" s="10">
        <v>6</v>
      </c>
      <c r="F48" s="10" t="s">
        <v>6</v>
      </c>
      <c r="G48" s="10">
        <v>1</v>
      </c>
      <c r="K48" s="13" t="s">
        <v>20</v>
      </c>
      <c r="L48" s="14" t="s">
        <v>80</v>
      </c>
      <c r="M48" s="15" t="s">
        <v>81</v>
      </c>
      <c r="N48" s="12" t="s">
        <v>151</v>
      </c>
      <c r="O48" s="12" t="s">
        <v>82</v>
      </c>
    </row>
    <row r="49" spans="1:15" ht="14.25" customHeight="1" x14ac:dyDescent="0.2">
      <c r="B49" s="11" t="s">
        <v>15</v>
      </c>
      <c r="C49" s="12" t="s">
        <v>15</v>
      </c>
      <c r="D49" s="10" t="s">
        <v>15</v>
      </c>
      <c r="E49" s="10" t="s">
        <v>15</v>
      </c>
      <c r="F49" s="10" t="s">
        <v>15</v>
      </c>
      <c r="N49" s="12" t="s">
        <v>15</v>
      </c>
      <c r="O49" s="12" t="s">
        <v>15</v>
      </c>
    </row>
    <row r="50" spans="1:15" ht="14.25" customHeight="1" x14ac:dyDescent="0.25">
      <c r="A50" s="16"/>
      <c r="B50"/>
      <c r="D50" s="17">
        <f>SUM(D2:D49)</f>
        <v>1297</v>
      </c>
      <c r="E50" s="17">
        <f>SUM(E2:E49)</f>
        <v>885</v>
      </c>
      <c r="G50" s="10">
        <f>SUM(G2:G49)</f>
        <v>29</v>
      </c>
      <c r="H50" s="10">
        <f>SUM(H2:H49)</f>
        <v>18</v>
      </c>
      <c r="I50" s="10">
        <f>SUM(I2:I49)</f>
        <v>0</v>
      </c>
      <c r="J50" s="18">
        <f>(G50+(I50/2))/(G50+H50+I50)</f>
        <v>0.61702127659574468</v>
      </c>
    </row>
    <row r="51" spans="1:15" ht="14.25" customHeight="1" x14ac:dyDescent="0.2">
      <c r="A51" s="16"/>
      <c r="D51" s="19">
        <f>AVERAGE(D2:D49)</f>
        <v>27.595744680851062</v>
      </c>
      <c r="E51" s="19">
        <f>AVERAGE(E2:E49)</f>
        <v>18.829787234042552</v>
      </c>
      <c r="F51" s="19">
        <f>D51-E51</f>
        <v>8.7659574468085104</v>
      </c>
    </row>
  </sheetData>
  <conditionalFormatting sqref="F51">
    <cfRule type="cellIs" dxfId="6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2015</v>
      </c>
      <c r="B2" s="46">
        <v>42343</v>
      </c>
      <c r="C2" s="47" t="s">
        <v>157</v>
      </c>
      <c r="D2" s="45">
        <v>31</v>
      </c>
      <c r="E2" s="45">
        <v>20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158</v>
      </c>
      <c r="M2" s="50" t="s">
        <v>159</v>
      </c>
      <c r="N2" s="47" t="s">
        <v>151</v>
      </c>
      <c r="O2" s="47" t="s">
        <v>160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31</v>
      </c>
      <c r="E4" s="17">
        <f>SUM(E2:E2)</f>
        <v>20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31</v>
      </c>
      <c r="E5" s="19">
        <f>AVERAGE(E2:E2)</f>
        <v>20</v>
      </c>
      <c r="F5" s="19">
        <f>D5-E5</f>
        <v>11</v>
      </c>
    </row>
  </sheetData>
  <conditionalFormatting sqref="F5">
    <cfRule type="cellIs" dxfId="3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2013</v>
      </c>
      <c r="B2" s="46">
        <v>42345</v>
      </c>
      <c r="C2" s="47" t="s">
        <v>92</v>
      </c>
      <c r="D2" s="45">
        <v>7</v>
      </c>
      <c r="E2" s="45">
        <v>28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93</v>
      </c>
      <c r="M2" s="50" t="s">
        <v>94</v>
      </c>
      <c r="N2" s="47" t="s">
        <v>151</v>
      </c>
      <c r="O2" s="47" t="s">
        <v>95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7</v>
      </c>
      <c r="E4" s="17">
        <f>SUM(E2:E2)</f>
        <v>28</v>
      </c>
      <c r="G4" s="10">
        <f>SUM(G2:G2)</f>
        <v>0</v>
      </c>
      <c r="H4" s="10">
        <f>SUM(H2:H2)</f>
        <v>1</v>
      </c>
      <c r="I4" s="10">
        <f>SUM(I2:I2)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AVERAGE(D2:D2)</f>
        <v>7</v>
      </c>
      <c r="E5" s="19">
        <f>AVERAGE(E2:E2)</f>
        <v>28</v>
      </c>
      <c r="F5" s="19">
        <f>D5-E5</f>
        <v>-21</v>
      </c>
    </row>
  </sheetData>
  <conditionalFormatting sqref="F5">
    <cfRule type="cellIs" dxfId="3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2013</v>
      </c>
      <c r="B2" s="46">
        <v>42337</v>
      </c>
      <c r="C2" s="47" t="s">
        <v>91</v>
      </c>
      <c r="D2" s="45">
        <v>35</v>
      </c>
      <c r="E2" s="45">
        <v>31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35</v>
      </c>
      <c r="E4" s="17">
        <f>SUM(E2:E2)</f>
        <v>31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35</v>
      </c>
      <c r="E5" s="19">
        <f>AVERAGE(E2:E2)</f>
        <v>31</v>
      </c>
      <c r="F5" s="19">
        <f>D5-E5</f>
        <v>4</v>
      </c>
    </row>
  </sheetData>
  <conditionalFormatting sqref="F5">
    <cfRule type="cellIs" dxfId="3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16" sqref="C1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2009</v>
      </c>
      <c r="B2" s="46">
        <v>42279</v>
      </c>
      <c r="C2" s="47" t="s">
        <v>72</v>
      </c>
      <c r="D2" s="45">
        <v>27</v>
      </c>
      <c r="E2" s="45">
        <v>13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/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27</v>
      </c>
      <c r="E4" s="17">
        <f>SUM(E2:E2)</f>
        <v>13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27</v>
      </c>
      <c r="E5" s="19">
        <f>AVERAGE(E2:E2)</f>
        <v>13</v>
      </c>
      <c r="F5" s="19">
        <f>D5-E5</f>
        <v>14</v>
      </c>
    </row>
  </sheetData>
  <conditionalFormatting sqref="F5">
    <cfRule type="cellIs" dxfId="3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2011</v>
      </c>
      <c r="B2" s="46">
        <v>42334</v>
      </c>
      <c r="C2" s="47" t="s">
        <v>85</v>
      </c>
      <c r="D2" s="45">
        <v>14</v>
      </c>
      <c r="E2" s="45">
        <v>28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14</v>
      </c>
      <c r="E4" s="17">
        <f>SUM(E2:E2)</f>
        <v>28</v>
      </c>
      <c r="G4" s="10">
        <f>SUM(G2:G2)</f>
        <v>0</v>
      </c>
      <c r="H4" s="10">
        <f>SUM(H2:H2)</f>
        <v>1</v>
      </c>
      <c r="I4" s="10">
        <f>SUM(I2:I2)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AVERAGE(D2:D2)</f>
        <v>14</v>
      </c>
      <c r="E5" s="19">
        <f>AVERAGE(E2:E2)</f>
        <v>28</v>
      </c>
      <c r="F5" s="19">
        <f>D5-E5</f>
        <v>-14</v>
      </c>
    </row>
  </sheetData>
  <conditionalFormatting sqref="F5">
    <cfRule type="cellIs" dxfId="3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D28" sqref="D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1970</v>
      </c>
      <c r="B2" s="46">
        <v>42265</v>
      </c>
      <c r="C2" s="47" t="s">
        <v>68</v>
      </c>
      <c r="D2" s="45">
        <v>0</v>
      </c>
      <c r="E2" s="45">
        <v>59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132</v>
      </c>
      <c r="O2" s="47"/>
    </row>
    <row r="3" spans="1:15" s="51" customFormat="1" ht="14.25" customHeight="1" x14ac:dyDescent="0.2">
      <c r="A3" s="52">
        <v>1971</v>
      </c>
      <c r="B3" s="46">
        <v>42264</v>
      </c>
      <c r="C3" s="47" t="s">
        <v>68</v>
      </c>
      <c r="D3" s="45">
        <v>0</v>
      </c>
      <c r="E3" s="45">
        <v>48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68</v>
      </c>
      <c r="M3" s="50" t="s">
        <v>119</v>
      </c>
      <c r="N3" s="47" t="s">
        <v>132</v>
      </c>
      <c r="O3" s="47"/>
    </row>
    <row r="4" spans="1:15" s="51" customFormat="1" ht="14.25" customHeight="1" x14ac:dyDescent="0.2">
      <c r="A4" s="45">
        <v>1972</v>
      </c>
      <c r="B4" s="46">
        <v>42269</v>
      </c>
      <c r="C4" s="47" t="s">
        <v>68</v>
      </c>
      <c r="D4" s="45">
        <v>0</v>
      </c>
      <c r="E4" s="45">
        <v>31</v>
      </c>
      <c r="F4" s="45" t="s">
        <v>7</v>
      </c>
      <c r="G4" s="45"/>
      <c r="H4" s="45">
        <v>1</v>
      </c>
      <c r="I4" s="45"/>
      <c r="J4" s="45"/>
      <c r="K4" s="48" t="s">
        <v>17</v>
      </c>
      <c r="L4" s="49" t="s">
        <v>133</v>
      </c>
      <c r="M4" s="50"/>
      <c r="N4" s="47" t="s">
        <v>135</v>
      </c>
      <c r="O4" s="47"/>
    </row>
    <row r="5" spans="1:15" s="51" customFormat="1" ht="14.25" customHeight="1" x14ac:dyDescent="0.2">
      <c r="A5" s="52">
        <v>1973</v>
      </c>
      <c r="B5" s="46">
        <v>42268</v>
      </c>
      <c r="C5" s="47" t="s">
        <v>68</v>
      </c>
      <c r="D5" s="45">
        <v>6</v>
      </c>
      <c r="E5" s="45">
        <v>31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68</v>
      </c>
      <c r="M5" s="50" t="s">
        <v>119</v>
      </c>
      <c r="N5" s="47" t="s">
        <v>135</v>
      </c>
      <c r="O5" s="47"/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6</v>
      </c>
      <c r="E7" s="17">
        <f>SUM(E2:E5)</f>
        <v>169</v>
      </c>
      <c r="G7" s="10">
        <f>SUM(G2:G5)</f>
        <v>0</v>
      </c>
      <c r="H7" s="10">
        <f>SUM(H2:H5)</f>
        <v>4</v>
      </c>
      <c r="I7" s="10">
        <f>SUM(I2:I5)</f>
        <v>0</v>
      </c>
      <c r="J7" s="18">
        <f>(G7+(I7/2))/(G7+H7+I7)</f>
        <v>0</v>
      </c>
    </row>
    <row r="8" spans="1:15" ht="14.25" customHeight="1" x14ac:dyDescent="0.2">
      <c r="A8" s="16"/>
      <c r="D8" s="19">
        <f>AVERAGE(D2:D5)</f>
        <v>1.5</v>
      </c>
      <c r="E8" s="19">
        <f>AVERAGE(E2:E5)</f>
        <v>42.25</v>
      </c>
      <c r="F8" s="19">
        <f>D8-E8</f>
        <v>-40.75</v>
      </c>
    </row>
  </sheetData>
  <conditionalFormatting sqref="F8">
    <cfRule type="cellIs" dxfId="3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M11" sqref="M1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2006</v>
      </c>
      <c r="B2" s="46">
        <v>42347</v>
      </c>
      <c r="C2" s="47" t="s">
        <v>66</v>
      </c>
      <c r="D2" s="45">
        <v>21</v>
      </c>
      <c r="E2" s="45">
        <v>20</v>
      </c>
      <c r="F2" s="45" t="s">
        <v>6</v>
      </c>
      <c r="G2" s="45">
        <v>1</v>
      </c>
      <c r="H2" s="45"/>
      <c r="I2" s="45"/>
      <c r="J2" s="45" t="s">
        <v>67</v>
      </c>
      <c r="K2" s="48" t="s">
        <v>20</v>
      </c>
      <c r="L2" s="49" t="s">
        <v>68</v>
      </c>
      <c r="M2" s="50" t="s">
        <v>165</v>
      </c>
      <c r="N2" s="47" t="s">
        <v>151</v>
      </c>
      <c r="O2" s="47" t="s">
        <v>69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21</v>
      </c>
      <c r="E4" s="17">
        <f>SUM(E2:E2)</f>
        <v>20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21</v>
      </c>
      <c r="E5" s="19">
        <f>AVERAGE(E2:E2)</f>
        <v>20</v>
      </c>
      <c r="F5" s="19">
        <f>D5-E5</f>
        <v>1</v>
      </c>
    </row>
  </sheetData>
  <conditionalFormatting sqref="F5">
    <cfRule type="cellIs" dxfId="3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1962</v>
      </c>
      <c r="B2" s="46">
        <v>42297</v>
      </c>
      <c r="C2" s="47" t="s">
        <v>31</v>
      </c>
      <c r="D2" s="45">
        <v>6</v>
      </c>
      <c r="E2" s="45">
        <v>28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51</v>
      </c>
      <c r="M2" s="50"/>
      <c r="N2" s="47" t="s">
        <v>127</v>
      </c>
      <c r="O2" s="47"/>
    </row>
    <row r="3" spans="1:15" s="51" customFormat="1" ht="14.25" customHeight="1" x14ac:dyDescent="0.2">
      <c r="A3" s="52">
        <v>1963</v>
      </c>
      <c r="B3" s="46">
        <v>42295</v>
      </c>
      <c r="C3" s="47" t="s">
        <v>31</v>
      </c>
      <c r="D3" s="45">
        <v>13</v>
      </c>
      <c r="E3" s="45">
        <v>7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40</v>
      </c>
      <c r="M3" s="50"/>
      <c r="N3" s="47" t="s">
        <v>127</v>
      </c>
      <c r="O3" s="47"/>
    </row>
    <row r="4" spans="1:15" s="51" customFormat="1" ht="14.25" customHeight="1" x14ac:dyDescent="0.2">
      <c r="A4" s="45">
        <v>1964</v>
      </c>
      <c r="B4" s="46">
        <v>42293</v>
      </c>
      <c r="C4" s="47" t="s">
        <v>31</v>
      </c>
      <c r="D4" s="45">
        <v>46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127</v>
      </c>
      <c r="O4" s="47"/>
    </row>
    <row r="5" spans="1:15" s="51" customFormat="1" ht="14.25" customHeight="1" x14ac:dyDescent="0.2">
      <c r="A5" s="52">
        <v>1965</v>
      </c>
      <c r="B5" s="46">
        <v>42285</v>
      </c>
      <c r="C5" s="47" t="s">
        <v>31</v>
      </c>
      <c r="D5" s="45">
        <v>7</v>
      </c>
      <c r="E5" s="45">
        <v>14</v>
      </c>
      <c r="F5" s="45" t="s">
        <v>7</v>
      </c>
      <c r="G5" s="45"/>
      <c r="H5" s="45">
        <v>1</v>
      </c>
      <c r="I5" s="45"/>
      <c r="J5" s="45"/>
      <c r="K5" s="48" t="s">
        <v>17</v>
      </c>
      <c r="L5" s="49" t="s">
        <v>133</v>
      </c>
      <c r="M5" s="50"/>
      <c r="N5" s="47" t="s">
        <v>127</v>
      </c>
      <c r="O5" s="47"/>
    </row>
    <row r="6" spans="1:15" s="51" customFormat="1" ht="14.25" customHeight="1" x14ac:dyDescent="0.2">
      <c r="A6" s="45">
        <v>1966</v>
      </c>
      <c r="B6" s="46">
        <v>42284</v>
      </c>
      <c r="C6" s="47" t="s">
        <v>31</v>
      </c>
      <c r="D6" s="45">
        <v>6</v>
      </c>
      <c r="E6" s="45">
        <v>20</v>
      </c>
      <c r="F6" s="45" t="s">
        <v>7</v>
      </c>
      <c r="G6" s="45"/>
      <c r="H6" s="45">
        <v>1</v>
      </c>
      <c r="I6" s="45"/>
      <c r="J6" s="45"/>
      <c r="K6" s="48" t="s">
        <v>16</v>
      </c>
      <c r="L6" s="49" t="s">
        <v>40</v>
      </c>
      <c r="M6" s="50"/>
      <c r="N6" s="47" t="s">
        <v>127</v>
      </c>
      <c r="O6" s="47"/>
    </row>
    <row r="7" spans="1:15" s="51" customFormat="1" ht="14.25" customHeight="1" x14ac:dyDescent="0.2">
      <c r="A7" s="52">
        <v>1967</v>
      </c>
      <c r="B7" s="46">
        <v>42283</v>
      </c>
      <c r="C7" s="47" t="s">
        <v>31</v>
      </c>
      <c r="D7" s="45">
        <v>0</v>
      </c>
      <c r="E7" s="45">
        <v>33</v>
      </c>
      <c r="F7" s="45" t="s">
        <v>7</v>
      </c>
      <c r="G7" s="45"/>
      <c r="H7" s="45">
        <v>1</v>
      </c>
      <c r="I7" s="45"/>
      <c r="J7" s="45"/>
      <c r="K7" s="48" t="s">
        <v>17</v>
      </c>
      <c r="L7" s="49" t="s">
        <v>133</v>
      </c>
      <c r="M7" s="50"/>
      <c r="N7" s="47" t="s">
        <v>127</v>
      </c>
      <c r="O7" s="47"/>
    </row>
    <row r="8" spans="1:15" s="51" customFormat="1" ht="14.25" customHeight="1" x14ac:dyDescent="0.2">
      <c r="A8" s="45">
        <v>1968</v>
      </c>
      <c r="B8" s="46">
        <v>42288</v>
      </c>
      <c r="C8" s="47" t="s">
        <v>31</v>
      </c>
      <c r="D8" s="45">
        <v>6</v>
      </c>
      <c r="E8" s="45">
        <v>34</v>
      </c>
      <c r="F8" s="45" t="s">
        <v>7</v>
      </c>
      <c r="G8" s="45"/>
      <c r="H8" s="45">
        <v>1</v>
      </c>
      <c r="I8" s="45"/>
      <c r="J8" s="45"/>
      <c r="K8" s="48" t="s">
        <v>16</v>
      </c>
      <c r="L8" s="49" t="s">
        <v>40</v>
      </c>
      <c r="M8" s="50"/>
      <c r="N8" s="47" t="s">
        <v>131</v>
      </c>
      <c r="O8" s="47"/>
    </row>
    <row r="9" spans="1:15" s="51" customFormat="1" ht="14.25" customHeight="1" x14ac:dyDescent="0.2">
      <c r="A9" s="52">
        <v>1969</v>
      </c>
      <c r="B9" s="46">
        <v>42294</v>
      </c>
      <c r="C9" s="47" t="s">
        <v>31</v>
      </c>
      <c r="D9" s="45">
        <v>0</v>
      </c>
      <c r="E9" s="45">
        <v>38</v>
      </c>
      <c r="F9" s="45" t="s">
        <v>7</v>
      </c>
      <c r="G9" s="45"/>
      <c r="H9" s="45">
        <v>1</v>
      </c>
      <c r="I9" s="45"/>
      <c r="J9" s="45"/>
      <c r="K9" s="48" t="s">
        <v>17</v>
      </c>
      <c r="L9" s="49" t="s">
        <v>133</v>
      </c>
      <c r="M9" s="50"/>
      <c r="N9" s="47" t="s">
        <v>132</v>
      </c>
      <c r="O9" s="47"/>
    </row>
    <row r="10" spans="1:15" s="51" customFormat="1" ht="14.25" customHeight="1" x14ac:dyDescent="0.2">
      <c r="A10" s="45">
        <v>1980</v>
      </c>
      <c r="B10" s="46">
        <v>42259</v>
      </c>
      <c r="C10" s="47" t="s">
        <v>31</v>
      </c>
      <c r="D10" s="45">
        <v>7</v>
      </c>
      <c r="E10" s="45">
        <v>16</v>
      </c>
      <c r="F10" s="45" t="s">
        <v>7</v>
      </c>
      <c r="G10" s="45"/>
      <c r="H10" s="45">
        <v>1</v>
      </c>
      <c r="I10" s="45"/>
      <c r="J10" s="45"/>
      <c r="K10" s="48" t="s">
        <v>16</v>
      </c>
      <c r="L10" s="49" t="s">
        <v>40</v>
      </c>
      <c r="M10" s="50"/>
      <c r="N10" s="47" t="s">
        <v>135</v>
      </c>
      <c r="O10" s="47"/>
    </row>
    <row r="11" spans="1:15" s="51" customFormat="1" ht="14.25" customHeight="1" x14ac:dyDescent="0.2">
      <c r="A11" s="52">
        <v>1981</v>
      </c>
      <c r="B11" s="46">
        <v>42258</v>
      </c>
      <c r="C11" s="47" t="s">
        <v>31</v>
      </c>
      <c r="D11" s="45">
        <v>20</v>
      </c>
      <c r="E11" s="45">
        <v>0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135</v>
      </c>
      <c r="O11" s="47"/>
    </row>
    <row r="12" spans="1:15" s="51" customFormat="1" ht="14.25" customHeight="1" x14ac:dyDescent="0.2">
      <c r="A12" s="45">
        <v>1982</v>
      </c>
      <c r="B12" s="46">
        <v>42264</v>
      </c>
      <c r="C12" s="47" t="s">
        <v>31</v>
      </c>
      <c r="D12" s="45">
        <v>0</v>
      </c>
      <c r="E12" s="45">
        <v>19</v>
      </c>
      <c r="F12" s="45" t="s">
        <v>7</v>
      </c>
      <c r="G12" s="45"/>
      <c r="H12" s="45">
        <v>1</v>
      </c>
      <c r="I12" s="45"/>
      <c r="J12" s="45"/>
      <c r="K12" s="48" t="s">
        <v>16</v>
      </c>
      <c r="L12" s="49" t="s">
        <v>40</v>
      </c>
      <c r="M12" s="50"/>
      <c r="N12" s="47" t="s">
        <v>135</v>
      </c>
      <c r="O12" s="47"/>
    </row>
    <row r="13" spans="1:15" s="51" customFormat="1" ht="14.25" customHeight="1" x14ac:dyDescent="0.2">
      <c r="A13" s="52">
        <v>1983</v>
      </c>
      <c r="B13" s="46">
        <v>42263</v>
      </c>
      <c r="C13" s="47" t="s">
        <v>31</v>
      </c>
      <c r="D13" s="45">
        <v>2</v>
      </c>
      <c r="E13" s="45">
        <v>7</v>
      </c>
      <c r="F13" s="45" t="s">
        <v>7</v>
      </c>
      <c r="G13" s="45"/>
      <c r="H13" s="45">
        <v>1</v>
      </c>
      <c r="I13" s="45"/>
      <c r="J13" s="45"/>
      <c r="K13" s="48" t="s">
        <v>17</v>
      </c>
      <c r="L13" s="49" t="s">
        <v>133</v>
      </c>
      <c r="M13" s="50"/>
      <c r="N13" s="47" t="s">
        <v>142</v>
      </c>
      <c r="O13" s="47"/>
    </row>
    <row r="14" spans="1:15" s="51" customFormat="1" ht="14.25" customHeight="1" x14ac:dyDescent="0.2">
      <c r="A14" s="45">
        <v>1988</v>
      </c>
      <c r="B14" s="46">
        <v>42298</v>
      </c>
      <c r="C14" s="47" t="s">
        <v>31</v>
      </c>
      <c r="D14" s="45">
        <v>40</v>
      </c>
      <c r="E14" s="45">
        <v>12</v>
      </c>
      <c r="F14" s="45" t="s">
        <v>6</v>
      </c>
      <c r="G14" s="45">
        <v>1</v>
      </c>
      <c r="H14" s="45"/>
      <c r="I14" s="45"/>
      <c r="J14" s="45"/>
      <c r="K14" s="48" t="s">
        <v>17</v>
      </c>
      <c r="L14" s="49" t="s">
        <v>133</v>
      </c>
      <c r="M14" s="50"/>
      <c r="N14" s="47" t="s">
        <v>142</v>
      </c>
      <c r="O14" s="47"/>
    </row>
    <row r="15" spans="1:15" s="51" customFormat="1" ht="14.25" customHeight="1" x14ac:dyDescent="0.2">
      <c r="A15" s="52">
        <v>1989</v>
      </c>
      <c r="B15" s="46">
        <v>42297</v>
      </c>
      <c r="C15" s="47" t="s">
        <v>31</v>
      </c>
      <c r="D15" s="45">
        <v>14</v>
      </c>
      <c r="E15" s="45">
        <v>28</v>
      </c>
      <c r="F15" s="45" t="s">
        <v>7</v>
      </c>
      <c r="G15" s="45"/>
      <c r="H15" s="45">
        <v>1</v>
      </c>
      <c r="I15" s="45"/>
      <c r="J15" s="45"/>
      <c r="K15" s="48" t="s">
        <v>16</v>
      </c>
      <c r="L15" s="49" t="s">
        <v>40</v>
      </c>
      <c r="M15" s="50"/>
      <c r="N15" s="47" t="s">
        <v>144</v>
      </c>
      <c r="O15" s="47"/>
    </row>
    <row r="16" spans="1:15" s="51" customFormat="1" ht="14.25" customHeight="1" x14ac:dyDescent="0.2">
      <c r="A16" s="45">
        <v>1990</v>
      </c>
      <c r="B16" s="46">
        <v>42303</v>
      </c>
      <c r="C16" s="47" t="s">
        <v>31</v>
      </c>
      <c r="D16" s="45">
        <v>14</v>
      </c>
      <c r="E16" s="45">
        <v>35</v>
      </c>
      <c r="F16" s="45" t="s">
        <v>7</v>
      </c>
      <c r="G16" s="45"/>
      <c r="H16" s="45"/>
      <c r="I16" s="45"/>
      <c r="J16" s="45"/>
      <c r="K16" s="48" t="s">
        <v>17</v>
      </c>
      <c r="L16" s="49" t="s">
        <v>133</v>
      </c>
      <c r="M16" s="50"/>
      <c r="N16" s="47" t="s">
        <v>144</v>
      </c>
      <c r="O16" s="47"/>
    </row>
    <row r="17" spans="1:15" s="51" customFormat="1" ht="14.25" customHeight="1" x14ac:dyDescent="0.2">
      <c r="A17" s="52">
        <v>1991</v>
      </c>
      <c r="B17" s="46">
        <v>42302</v>
      </c>
      <c r="C17" s="47" t="s">
        <v>31</v>
      </c>
      <c r="D17" s="45">
        <v>13</v>
      </c>
      <c r="E17" s="45">
        <v>39</v>
      </c>
      <c r="F17" s="45" t="s">
        <v>7</v>
      </c>
      <c r="G17" s="45"/>
      <c r="H17" s="45">
        <v>1</v>
      </c>
      <c r="I17" s="45"/>
      <c r="J17" s="45"/>
      <c r="K17" s="48" t="s">
        <v>17</v>
      </c>
      <c r="L17" s="49" t="s">
        <v>133</v>
      </c>
      <c r="M17" s="50"/>
      <c r="N17" s="47" t="s">
        <v>153</v>
      </c>
      <c r="O17" s="47"/>
    </row>
    <row r="18" spans="1:15" s="51" customFormat="1" ht="14.25" customHeight="1" x14ac:dyDescent="0.2">
      <c r="A18" s="45">
        <v>1996</v>
      </c>
      <c r="B18" s="46">
        <v>42309</v>
      </c>
      <c r="C18" s="47" t="s">
        <v>31</v>
      </c>
      <c r="D18" s="45">
        <v>14</v>
      </c>
      <c r="E18" s="45">
        <v>33</v>
      </c>
      <c r="F18" s="45" t="s">
        <v>7</v>
      </c>
      <c r="G18" s="45"/>
      <c r="H18" s="45">
        <v>1</v>
      </c>
      <c r="I18" s="45"/>
      <c r="J18" s="45"/>
      <c r="K18" s="48" t="s">
        <v>17</v>
      </c>
      <c r="L18" s="49" t="s">
        <v>133</v>
      </c>
      <c r="M18" s="50"/>
      <c r="N18" s="47" t="s">
        <v>151</v>
      </c>
      <c r="O18" s="47"/>
    </row>
    <row r="19" spans="1:15" s="51" customFormat="1" ht="14.25" customHeight="1" x14ac:dyDescent="0.2">
      <c r="A19" s="52">
        <v>1997</v>
      </c>
      <c r="B19" s="46">
        <v>42308</v>
      </c>
      <c r="C19" s="47" t="s">
        <v>31</v>
      </c>
      <c r="D19" s="45">
        <v>28</v>
      </c>
      <c r="E19" s="45">
        <v>22</v>
      </c>
      <c r="F19" s="45" t="s">
        <v>6</v>
      </c>
      <c r="G19" s="45">
        <v>1</v>
      </c>
      <c r="H19" s="45"/>
      <c r="I19" s="45"/>
      <c r="J19" s="45"/>
      <c r="K19" s="48" t="s">
        <v>16</v>
      </c>
      <c r="L19" s="49" t="s">
        <v>40</v>
      </c>
      <c r="M19" s="50"/>
      <c r="N19" s="47" t="s">
        <v>151</v>
      </c>
      <c r="O19" s="47"/>
    </row>
    <row r="20" spans="1:15" s="51" customFormat="1" ht="14.25" customHeight="1" x14ac:dyDescent="0.2">
      <c r="A20" s="45">
        <v>1998</v>
      </c>
      <c r="B20" s="46">
        <v>42307</v>
      </c>
      <c r="C20" s="47" t="s">
        <v>31</v>
      </c>
      <c r="D20" s="45">
        <v>42</v>
      </c>
      <c r="E20" s="45">
        <v>18</v>
      </c>
      <c r="F20" s="45" t="s">
        <v>6</v>
      </c>
      <c r="G20" s="45">
        <v>1</v>
      </c>
      <c r="H20" s="45"/>
      <c r="I20" s="45"/>
      <c r="J20" s="45"/>
      <c r="K20" s="48" t="s">
        <v>17</v>
      </c>
      <c r="L20" s="49" t="s">
        <v>133</v>
      </c>
      <c r="M20" s="50"/>
      <c r="N20" s="47" t="s">
        <v>151</v>
      </c>
      <c r="O20" s="47"/>
    </row>
    <row r="21" spans="1:15" s="51" customFormat="1" ht="14.25" customHeight="1" x14ac:dyDescent="0.2">
      <c r="A21" s="52">
        <v>1999</v>
      </c>
      <c r="B21" s="46">
        <v>42257</v>
      </c>
      <c r="C21" s="47" t="s">
        <v>31</v>
      </c>
      <c r="D21" s="45">
        <v>48</v>
      </c>
      <c r="E21" s="45">
        <v>16</v>
      </c>
      <c r="F21" s="45" t="s">
        <v>6</v>
      </c>
      <c r="G21" s="45">
        <v>1</v>
      </c>
      <c r="H21" s="45"/>
      <c r="I21" s="45"/>
      <c r="J21" s="45"/>
      <c r="K21" s="48" t="s">
        <v>16</v>
      </c>
      <c r="L21" s="49" t="s">
        <v>40</v>
      </c>
      <c r="M21" s="50"/>
      <c r="N21" s="47" t="s">
        <v>151</v>
      </c>
      <c r="O21" s="47"/>
    </row>
    <row r="22" spans="1:15" s="51" customFormat="1" ht="14.25" customHeight="1" x14ac:dyDescent="0.2">
      <c r="A22" s="45">
        <v>2000</v>
      </c>
      <c r="B22" s="46">
        <v>42255</v>
      </c>
      <c r="C22" s="47" t="s">
        <v>31</v>
      </c>
      <c r="D22" s="45">
        <v>54</v>
      </c>
      <c r="E22" s="45">
        <v>6</v>
      </c>
      <c r="F22" s="45" t="s">
        <v>6</v>
      </c>
      <c r="G22" s="45">
        <v>1</v>
      </c>
      <c r="H22" s="45"/>
      <c r="I22" s="45"/>
      <c r="J22" s="45"/>
      <c r="K22" s="48" t="s">
        <v>17</v>
      </c>
      <c r="L22" s="49" t="s">
        <v>133</v>
      </c>
      <c r="M22" s="50"/>
      <c r="N22" s="47" t="s">
        <v>151</v>
      </c>
      <c r="O22" s="47"/>
    </row>
    <row r="23" spans="1:15" s="51" customFormat="1" ht="14.25" customHeight="1" x14ac:dyDescent="0.2">
      <c r="A23" s="10"/>
      <c r="B23" s="11" t="s">
        <v>15</v>
      </c>
      <c r="C23" s="12" t="s">
        <v>15</v>
      </c>
      <c r="D23" s="10" t="s">
        <v>15</v>
      </c>
      <c r="E23" s="10" t="s">
        <v>15</v>
      </c>
      <c r="F23" s="10" t="s">
        <v>15</v>
      </c>
      <c r="G23" s="10"/>
      <c r="H23" s="10"/>
      <c r="I23" s="10"/>
      <c r="J23" s="10"/>
      <c r="K23" s="13"/>
      <c r="L23" s="14"/>
      <c r="M23" s="15"/>
      <c r="N23" s="12" t="s">
        <v>15</v>
      </c>
      <c r="O23" s="12" t="s">
        <v>15</v>
      </c>
    </row>
    <row r="24" spans="1:15" ht="14.25" customHeight="1" x14ac:dyDescent="0.25">
      <c r="A24" s="16"/>
      <c r="B24"/>
      <c r="D24" s="17">
        <f>SUM(D2:D22)</f>
        <v>380</v>
      </c>
      <c r="E24" s="17">
        <f>SUM(E2:E22)</f>
        <v>431</v>
      </c>
      <c r="G24" s="10">
        <f>SUM(G2:G22)</f>
        <v>8</v>
      </c>
      <c r="H24" s="10">
        <f>SUM(H2:H22)</f>
        <v>12</v>
      </c>
      <c r="I24" s="10">
        <f>SUM(I2:I22)</f>
        <v>0</v>
      </c>
      <c r="J24" s="18">
        <f>(G24+(I24/2))/(G24+H24+I24)</f>
        <v>0.4</v>
      </c>
    </row>
    <row r="25" spans="1:15" ht="14.25" customHeight="1" x14ac:dyDescent="0.2">
      <c r="A25" s="16"/>
      <c r="D25" s="19">
        <f>AVERAGE(D2:D22)</f>
        <v>18.095238095238095</v>
      </c>
      <c r="E25" s="19">
        <f>AVERAGE(E2:E22)</f>
        <v>20.523809523809526</v>
      </c>
      <c r="F25" s="19">
        <f>D25-E25</f>
        <v>-2.4285714285714306</v>
      </c>
    </row>
  </sheetData>
  <conditionalFormatting sqref="F25">
    <cfRule type="cellIs" dxfId="2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D26" sqref="D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1978</v>
      </c>
      <c r="B2" s="46">
        <v>42311</v>
      </c>
      <c r="C2" s="47" t="s">
        <v>115</v>
      </c>
      <c r="D2" s="45">
        <v>19</v>
      </c>
      <c r="E2" s="45">
        <v>31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138</v>
      </c>
      <c r="M2" s="50"/>
      <c r="N2" s="47" t="s">
        <v>135</v>
      </c>
      <c r="O2" s="47"/>
    </row>
    <row r="3" spans="1:15" s="51" customFormat="1" ht="14.25" customHeight="1" x14ac:dyDescent="0.2">
      <c r="A3" s="52">
        <v>1979</v>
      </c>
      <c r="B3" s="46">
        <v>42317</v>
      </c>
      <c r="C3" s="47" t="s">
        <v>115</v>
      </c>
      <c r="D3" s="45">
        <v>0</v>
      </c>
      <c r="E3" s="45">
        <v>57</v>
      </c>
      <c r="F3" s="45" t="s">
        <v>7</v>
      </c>
      <c r="G3" s="45"/>
      <c r="H3" s="45">
        <v>1</v>
      </c>
      <c r="I3" s="45"/>
      <c r="J3" s="45"/>
      <c r="K3" s="48" t="s">
        <v>17</v>
      </c>
      <c r="L3" s="49" t="s">
        <v>133</v>
      </c>
      <c r="M3" s="50"/>
      <c r="N3" s="47" t="s">
        <v>135</v>
      </c>
      <c r="O3" s="47"/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19</v>
      </c>
      <c r="E5" s="17">
        <f>SUM(E2:E3)</f>
        <v>88</v>
      </c>
      <c r="G5" s="10">
        <f>SUM(G2:G3)</f>
        <v>0</v>
      </c>
      <c r="H5" s="10">
        <f>SUM(H2:H3)</f>
        <v>2</v>
      </c>
      <c r="I5" s="10">
        <f>SUM(I2:I3)</f>
        <v>0</v>
      </c>
      <c r="J5" s="18">
        <f>(G5+(I5/2))/(G5+H5+I5)</f>
        <v>0</v>
      </c>
    </row>
    <row r="6" spans="1:15" ht="14.25" customHeight="1" x14ac:dyDescent="0.2">
      <c r="A6" s="16"/>
      <c r="D6" s="19">
        <f>AVERAGE(D2:D3)</f>
        <v>9.5</v>
      </c>
      <c r="E6" s="19">
        <f>AVERAGE(E2:E3)</f>
        <v>44</v>
      </c>
      <c r="F6" s="19">
        <f>D6-E6</f>
        <v>-34.5</v>
      </c>
    </row>
  </sheetData>
  <conditionalFormatting sqref="F6">
    <cfRule type="cellIs" dxfId="2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2014</v>
      </c>
      <c r="B2" s="46">
        <v>42329</v>
      </c>
      <c r="C2" s="47" t="s">
        <v>96</v>
      </c>
      <c r="D2" s="45">
        <v>27</v>
      </c>
      <c r="E2" s="45">
        <v>28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27</v>
      </c>
      <c r="E4" s="17">
        <f>SUM(E2:E2)</f>
        <v>28</v>
      </c>
      <c r="G4" s="10">
        <f>SUM(G2:G2)</f>
        <v>0</v>
      </c>
      <c r="H4" s="10">
        <f>SUM(H2:H2)</f>
        <v>1</v>
      </c>
      <c r="I4" s="10">
        <f>SUM(I2:I2)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AVERAGE(D2:D2)</f>
        <v>27</v>
      </c>
      <c r="E5" s="19">
        <f>AVERAGE(E2:E2)</f>
        <v>28</v>
      </c>
      <c r="F5" s="19">
        <f>D5-E5</f>
        <v>-1</v>
      </c>
    </row>
  </sheetData>
  <conditionalFormatting sqref="F5">
    <cfRule type="cellIs" dxfId="2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1965</v>
      </c>
      <c r="B2" s="46">
        <v>42257</v>
      </c>
      <c r="C2" s="47" t="s">
        <v>120</v>
      </c>
      <c r="D2" s="45">
        <v>0</v>
      </c>
      <c r="E2" s="45">
        <v>13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127</v>
      </c>
      <c r="O2" s="47"/>
    </row>
    <row r="3" spans="1:15" s="51" customFormat="1" ht="14.25" customHeight="1" x14ac:dyDescent="0.2">
      <c r="A3" s="45">
        <v>1966</v>
      </c>
      <c r="B3" s="46">
        <v>42256</v>
      </c>
      <c r="C3" s="47" t="s">
        <v>120</v>
      </c>
      <c r="D3" s="45">
        <v>7</v>
      </c>
      <c r="E3" s="45">
        <v>20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121</v>
      </c>
      <c r="M3" s="50" t="s">
        <v>122</v>
      </c>
      <c r="N3" s="47" t="s">
        <v>127</v>
      </c>
      <c r="O3" s="47"/>
    </row>
    <row r="4" spans="1:15" s="51" customFormat="1" ht="14.25" customHeight="1" x14ac:dyDescent="0.2">
      <c r="A4" s="52">
        <v>1967</v>
      </c>
      <c r="B4" s="46">
        <v>42255</v>
      </c>
      <c r="C4" s="47" t="s">
        <v>120</v>
      </c>
      <c r="D4" s="45">
        <v>7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127</v>
      </c>
      <c r="O4" s="47"/>
    </row>
    <row r="5" spans="1:15" s="51" customFormat="1" ht="14.25" customHeight="1" x14ac:dyDescent="0.2">
      <c r="A5" s="45">
        <v>1968</v>
      </c>
      <c r="B5" s="46">
        <v>42260</v>
      </c>
      <c r="C5" s="47" t="s">
        <v>120</v>
      </c>
      <c r="D5" s="45">
        <v>7</v>
      </c>
      <c r="E5" s="45">
        <v>20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121</v>
      </c>
      <c r="M5" s="50" t="s">
        <v>122</v>
      </c>
      <c r="N5" s="47" t="s">
        <v>131</v>
      </c>
      <c r="O5" s="47"/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21</v>
      </c>
      <c r="E7" s="17">
        <f>SUM(E2:E5)</f>
        <v>59</v>
      </c>
      <c r="G7" s="10">
        <f>SUM(G2:G5)</f>
        <v>1</v>
      </c>
      <c r="H7" s="10">
        <f>SUM(H2:H5)</f>
        <v>3</v>
      </c>
      <c r="I7" s="10">
        <f>SUM(I2:I5)</f>
        <v>0</v>
      </c>
      <c r="J7" s="18">
        <f>(G7+(I7/2))/(G7+H7+I7)</f>
        <v>0.25</v>
      </c>
    </row>
    <row r="8" spans="1:15" ht="14.25" customHeight="1" x14ac:dyDescent="0.2">
      <c r="A8" s="16"/>
      <c r="D8" s="19">
        <f>AVERAGE(D2:D5)</f>
        <v>5.25</v>
      </c>
      <c r="E8" s="19">
        <f>AVERAGE(E2:E5)</f>
        <v>14.75</v>
      </c>
      <c r="F8" s="19">
        <f>D8-E8</f>
        <v>-9.5</v>
      </c>
    </row>
  </sheetData>
  <sortState ref="A2:O589">
    <sortCondition ref="C2"/>
  </sortState>
  <conditionalFormatting sqref="F8">
    <cfRule type="cellIs" dxfId="6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1965</v>
      </c>
      <c r="B2" s="46">
        <v>42250</v>
      </c>
      <c r="C2" s="47" t="s">
        <v>104</v>
      </c>
      <c r="D2" s="45">
        <v>13</v>
      </c>
      <c r="E2" s="45">
        <v>6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127</v>
      </c>
      <c r="O2" s="47"/>
    </row>
    <row r="3" spans="1:15" s="51" customFormat="1" ht="14.25" customHeight="1" x14ac:dyDescent="0.2">
      <c r="A3" s="45">
        <v>1966</v>
      </c>
      <c r="B3" s="46">
        <v>42249</v>
      </c>
      <c r="C3" s="47" t="s">
        <v>104</v>
      </c>
      <c r="D3" s="45">
        <v>7</v>
      </c>
      <c r="E3" s="45">
        <v>56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104</v>
      </c>
      <c r="M3" s="50"/>
      <c r="N3" s="47" t="s">
        <v>127</v>
      </c>
      <c r="O3" s="47"/>
    </row>
    <row r="4" spans="1:15" s="51" customFormat="1" ht="14.25" customHeight="1" x14ac:dyDescent="0.2">
      <c r="A4" s="52">
        <v>1967</v>
      </c>
      <c r="B4" s="46">
        <v>42248</v>
      </c>
      <c r="C4" s="47" t="s">
        <v>104</v>
      </c>
      <c r="D4" s="45">
        <v>7</v>
      </c>
      <c r="E4" s="45">
        <v>44</v>
      </c>
      <c r="F4" s="45" t="s">
        <v>7</v>
      </c>
      <c r="G4" s="45"/>
      <c r="H4" s="45">
        <v>1</v>
      </c>
      <c r="I4" s="45"/>
      <c r="J4" s="45"/>
      <c r="K4" s="48" t="s">
        <v>17</v>
      </c>
      <c r="L4" s="49" t="s">
        <v>133</v>
      </c>
      <c r="M4" s="50"/>
      <c r="N4" s="47" t="s">
        <v>127</v>
      </c>
      <c r="O4" s="47"/>
    </row>
    <row r="5" spans="1:15" s="51" customFormat="1" ht="14.25" customHeight="1" x14ac:dyDescent="0.2">
      <c r="A5" s="45">
        <v>1968</v>
      </c>
      <c r="B5" s="46">
        <v>42253</v>
      </c>
      <c r="C5" s="47" t="s">
        <v>104</v>
      </c>
      <c r="D5" s="45">
        <v>7</v>
      </c>
      <c r="E5" s="45">
        <v>48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104</v>
      </c>
      <c r="M5" s="50"/>
      <c r="N5" s="47" t="s">
        <v>131</v>
      </c>
      <c r="O5" s="47"/>
    </row>
    <row r="6" spans="1:15" s="51" customFormat="1" ht="14.25" customHeight="1" x14ac:dyDescent="0.2">
      <c r="A6" s="52">
        <v>1969</v>
      </c>
      <c r="B6" s="46">
        <v>42252</v>
      </c>
      <c r="C6" s="47" t="s">
        <v>104</v>
      </c>
      <c r="D6" s="45">
        <v>0</v>
      </c>
      <c r="E6" s="45">
        <v>50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132</v>
      </c>
      <c r="O6" s="47"/>
    </row>
    <row r="7" spans="1:15" s="51" customFormat="1" ht="14.25" customHeight="1" x14ac:dyDescent="0.2">
      <c r="A7" s="45">
        <v>1970</v>
      </c>
      <c r="B7" s="46">
        <v>42251</v>
      </c>
      <c r="C7" s="47" t="s">
        <v>104</v>
      </c>
      <c r="D7" s="45">
        <v>6</v>
      </c>
      <c r="E7" s="45">
        <v>50</v>
      </c>
      <c r="F7" s="45" t="s">
        <v>7</v>
      </c>
      <c r="G7" s="45"/>
      <c r="H7" s="45">
        <v>1</v>
      </c>
      <c r="I7" s="45"/>
      <c r="J7" s="45"/>
      <c r="K7" s="48" t="s">
        <v>16</v>
      </c>
      <c r="L7" s="49" t="s">
        <v>104</v>
      </c>
      <c r="M7" s="50"/>
      <c r="N7" s="47" t="s">
        <v>132</v>
      </c>
      <c r="O7" s="47"/>
    </row>
    <row r="8" spans="1:15" s="51" customFormat="1" ht="14.25" customHeight="1" x14ac:dyDescent="0.2">
      <c r="A8" s="52">
        <v>1971</v>
      </c>
      <c r="B8" s="46">
        <v>42250</v>
      </c>
      <c r="C8" s="47" t="s">
        <v>104</v>
      </c>
      <c r="D8" s="45">
        <v>0</v>
      </c>
      <c r="E8" s="45">
        <v>56</v>
      </c>
      <c r="F8" s="45" t="s">
        <v>7</v>
      </c>
      <c r="G8" s="45"/>
      <c r="H8" s="45">
        <v>1</v>
      </c>
      <c r="I8" s="45"/>
      <c r="J8" s="45"/>
      <c r="K8" s="48" t="s">
        <v>17</v>
      </c>
      <c r="L8" s="49" t="s">
        <v>133</v>
      </c>
      <c r="M8" s="50"/>
      <c r="N8" s="47" t="s">
        <v>132</v>
      </c>
      <c r="O8" s="47"/>
    </row>
    <row r="9" spans="1:15" s="51" customFormat="1" ht="14.25" customHeight="1" x14ac:dyDescent="0.2">
      <c r="A9" s="45">
        <v>1972</v>
      </c>
      <c r="B9" s="46">
        <v>42255</v>
      </c>
      <c r="C9" s="47" t="s">
        <v>104</v>
      </c>
      <c r="D9" s="45">
        <v>0</v>
      </c>
      <c r="E9" s="45">
        <v>38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104</v>
      </c>
      <c r="M9" s="50"/>
      <c r="N9" s="47" t="s">
        <v>135</v>
      </c>
      <c r="O9" s="47"/>
    </row>
    <row r="10" spans="1:15" s="51" customFormat="1" ht="14.25" customHeight="1" x14ac:dyDescent="0.2">
      <c r="A10" s="52">
        <v>1973</v>
      </c>
      <c r="B10" s="46">
        <v>42254</v>
      </c>
      <c r="C10" s="47" t="s">
        <v>104</v>
      </c>
      <c r="D10" s="45">
        <v>0</v>
      </c>
      <c r="E10" s="45">
        <v>53</v>
      </c>
      <c r="F10" s="45" t="s">
        <v>7</v>
      </c>
      <c r="G10" s="45"/>
      <c r="H10" s="45">
        <v>1</v>
      </c>
      <c r="I10" s="45"/>
      <c r="J10" s="45"/>
      <c r="K10" s="48" t="s">
        <v>17</v>
      </c>
      <c r="L10" s="49" t="s">
        <v>133</v>
      </c>
      <c r="M10" s="50"/>
      <c r="N10" s="47" t="s">
        <v>135</v>
      </c>
      <c r="O10" s="47"/>
    </row>
    <row r="11" spans="1:15" s="51" customFormat="1" ht="14.25" customHeight="1" x14ac:dyDescent="0.2">
      <c r="A11" s="45">
        <v>1986</v>
      </c>
      <c r="B11" s="46">
        <v>42301</v>
      </c>
      <c r="C11" s="47" t="s">
        <v>104</v>
      </c>
      <c r="D11" s="45">
        <v>20</v>
      </c>
      <c r="E11" s="45">
        <v>7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142</v>
      </c>
      <c r="O11" s="47"/>
    </row>
    <row r="12" spans="1:15" s="51" customFormat="1" ht="14.25" customHeight="1" x14ac:dyDescent="0.2">
      <c r="A12" s="52">
        <v>1987</v>
      </c>
      <c r="B12" s="46">
        <v>42300</v>
      </c>
      <c r="C12" s="47" t="s">
        <v>104</v>
      </c>
      <c r="D12" s="45">
        <v>6</v>
      </c>
      <c r="E12" s="45">
        <v>15</v>
      </c>
      <c r="F12" s="45" t="s">
        <v>7</v>
      </c>
      <c r="G12" s="45"/>
      <c r="H12" s="45">
        <v>1</v>
      </c>
      <c r="I12" s="45"/>
      <c r="J12" s="45"/>
      <c r="K12" s="48" t="s">
        <v>16</v>
      </c>
      <c r="L12" s="49" t="s">
        <v>104</v>
      </c>
      <c r="M12" s="50"/>
      <c r="N12" s="47" t="s">
        <v>142</v>
      </c>
      <c r="O12" s="47"/>
    </row>
    <row r="13" spans="1:15" s="51" customFormat="1" ht="14.25" customHeight="1" x14ac:dyDescent="0.2">
      <c r="A13" s="10"/>
      <c r="B13" s="11" t="s">
        <v>15</v>
      </c>
      <c r="C13" s="12" t="s">
        <v>15</v>
      </c>
      <c r="D13" s="10" t="s">
        <v>15</v>
      </c>
      <c r="E13" s="10" t="s">
        <v>15</v>
      </c>
      <c r="F13" s="10" t="s">
        <v>15</v>
      </c>
      <c r="G13" s="10"/>
      <c r="H13" s="10"/>
      <c r="I13" s="10"/>
      <c r="J13" s="10"/>
      <c r="K13" s="13"/>
      <c r="L13" s="14"/>
      <c r="M13" s="15"/>
      <c r="N13" s="12" t="s">
        <v>15</v>
      </c>
      <c r="O13" s="12" t="s">
        <v>15</v>
      </c>
    </row>
    <row r="14" spans="1:15" ht="14.25" customHeight="1" x14ac:dyDescent="0.25">
      <c r="A14" s="16"/>
      <c r="B14"/>
      <c r="D14" s="17">
        <f>SUM(D2:D12)</f>
        <v>66</v>
      </c>
      <c r="E14" s="17">
        <f>SUM(E2:E12)</f>
        <v>423</v>
      </c>
      <c r="G14" s="10">
        <f>SUM(G2:G12)</f>
        <v>2</v>
      </c>
      <c r="H14" s="10">
        <f>SUM(H2:H12)</f>
        <v>9</v>
      </c>
      <c r="I14" s="10">
        <f>SUM(I2:I12)</f>
        <v>0</v>
      </c>
      <c r="J14" s="18">
        <f>(G14+(I14/2))/(G14+H14+I14)</f>
        <v>0.18181818181818182</v>
      </c>
    </row>
    <row r="15" spans="1:15" ht="14.25" customHeight="1" x14ac:dyDescent="0.2">
      <c r="A15" s="16"/>
      <c r="D15" s="19">
        <f>AVERAGE(D2:D12)</f>
        <v>6</v>
      </c>
      <c r="E15" s="19">
        <f>AVERAGE(E2:E12)</f>
        <v>38.454545454545453</v>
      </c>
      <c r="F15" s="19">
        <f>D15-E15</f>
        <v>-32.454545454545453</v>
      </c>
    </row>
  </sheetData>
  <conditionalFormatting sqref="F15">
    <cfRule type="cellIs" dxfId="2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D29" sqref="D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1964</v>
      </c>
      <c r="B2" s="46">
        <v>42307</v>
      </c>
      <c r="C2" s="47" t="s">
        <v>124</v>
      </c>
      <c r="D2" s="45">
        <v>6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127</v>
      </c>
      <c r="O2" s="47"/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6</v>
      </c>
      <c r="E4" s="17">
        <f>SUM(E2:E2)</f>
        <v>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6</v>
      </c>
      <c r="E5" s="19">
        <f>AVERAGE(E2:E2)</f>
        <v>0</v>
      </c>
      <c r="F5" s="19">
        <f>D5-E5</f>
        <v>6</v>
      </c>
    </row>
  </sheetData>
  <conditionalFormatting sqref="F5">
    <cfRule type="cellIs" dxfId="2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1983</v>
      </c>
      <c r="B2" s="46">
        <v>42319</v>
      </c>
      <c r="C2" s="47" t="s">
        <v>47</v>
      </c>
      <c r="D2" s="45">
        <v>6</v>
      </c>
      <c r="E2" s="45">
        <v>47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146</v>
      </c>
      <c r="M2" s="50"/>
      <c r="N2" s="47" t="s">
        <v>142</v>
      </c>
      <c r="O2" s="47" t="s">
        <v>147</v>
      </c>
    </row>
    <row r="3" spans="1:15" s="51" customFormat="1" ht="14.25" customHeight="1" x14ac:dyDescent="0.2">
      <c r="A3" s="45">
        <v>2000</v>
      </c>
      <c r="B3" s="46">
        <v>42325</v>
      </c>
      <c r="C3" s="47" t="s">
        <v>47</v>
      </c>
      <c r="D3" s="45">
        <v>31</v>
      </c>
      <c r="E3" s="45">
        <v>28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151</v>
      </c>
      <c r="O3" s="47" t="s">
        <v>141</v>
      </c>
    </row>
    <row r="4" spans="1:15" s="51" customFormat="1" ht="14.25" customHeight="1" x14ac:dyDescent="0.2">
      <c r="A4" s="52">
        <v>2015</v>
      </c>
      <c r="B4" s="46">
        <v>42336</v>
      </c>
      <c r="C4" s="47" t="s">
        <v>47</v>
      </c>
      <c r="D4" s="45">
        <v>42</v>
      </c>
      <c r="E4" s="45">
        <v>0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151</v>
      </c>
      <c r="O4" s="47" t="s">
        <v>141</v>
      </c>
    </row>
    <row r="5" spans="1:15" s="51" customFormat="1" ht="14.25" customHeight="1" x14ac:dyDescent="0.2">
      <c r="A5" s="10"/>
      <c r="B5" s="11" t="s">
        <v>15</v>
      </c>
      <c r="C5" s="12" t="s">
        <v>15</v>
      </c>
      <c r="D5" s="10" t="s">
        <v>15</v>
      </c>
      <c r="E5" s="10" t="s">
        <v>15</v>
      </c>
      <c r="F5" s="10" t="s">
        <v>15</v>
      </c>
      <c r="G5" s="10"/>
      <c r="H5" s="10"/>
      <c r="I5" s="10"/>
      <c r="J5" s="10"/>
      <c r="K5" s="13"/>
      <c r="L5" s="14"/>
      <c r="M5" s="15"/>
      <c r="N5" s="12" t="s">
        <v>15</v>
      </c>
      <c r="O5" s="12" t="s">
        <v>15</v>
      </c>
    </row>
    <row r="6" spans="1:15" ht="14.25" customHeight="1" x14ac:dyDescent="0.25">
      <c r="A6" s="16"/>
      <c r="B6"/>
      <c r="D6" s="17">
        <f>SUM(D2:D4)</f>
        <v>79</v>
      </c>
      <c r="E6" s="17">
        <f>SUM(E2:E4)</f>
        <v>75</v>
      </c>
      <c r="G6" s="10">
        <f>SUM(G2:G4)</f>
        <v>2</v>
      </c>
      <c r="H6" s="10">
        <f>SUM(H2:H4)</f>
        <v>1</v>
      </c>
      <c r="I6" s="10">
        <f>SUM(I2:I4)</f>
        <v>0</v>
      </c>
      <c r="J6" s="18">
        <f>(G6+(I6/2))/(G6+H6+I6)</f>
        <v>0.66666666666666663</v>
      </c>
    </row>
    <row r="7" spans="1:15" ht="14.25" customHeight="1" x14ac:dyDescent="0.2">
      <c r="A7" s="16"/>
      <c r="D7" s="19">
        <f>AVERAGE(D2:D4)</f>
        <v>26.333333333333332</v>
      </c>
      <c r="E7" s="19">
        <f>AVERAGE(E2:E4)</f>
        <v>25</v>
      </c>
      <c r="F7" s="19">
        <f>D7-E7</f>
        <v>1.3333333333333321</v>
      </c>
    </row>
  </sheetData>
  <conditionalFormatting sqref="F7">
    <cfRule type="cellIs" dxfId="2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8"/>
  <sheetViews>
    <sheetView workbookViewId="0">
      <pane ySplit="1" topLeftCell="A15" activePane="bottomLeft" state="frozen"/>
      <selection pane="bottomLeft" activeCell="J44" sqref="J4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1976</v>
      </c>
      <c r="B2" s="46">
        <v>42285</v>
      </c>
      <c r="C2" s="47" t="s">
        <v>37</v>
      </c>
      <c r="D2" s="45">
        <v>19</v>
      </c>
      <c r="E2" s="45">
        <v>8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37</v>
      </c>
      <c r="M2" s="50" t="s">
        <v>140</v>
      </c>
      <c r="N2" s="47" t="s">
        <v>135</v>
      </c>
      <c r="O2" s="47"/>
    </row>
    <row r="3" spans="1:15" s="51" customFormat="1" ht="14.25" customHeight="1" x14ac:dyDescent="0.2">
      <c r="A3" s="52">
        <v>1977</v>
      </c>
      <c r="B3" s="46">
        <v>42284</v>
      </c>
      <c r="C3" s="47" t="s">
        <v>37</v>
      </c>
      <c r="D3" s="45">
        <v>33</v>
      </c>
      <c r="E3" s="45">
        <v>8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135</v>
      </c>
      <c r="O3" s="47"/>
    </row>
    <row r="4" spans="1:15" s="51" customFormat="1" ht="14.25" customHeight="1" x14ac:dyDescent="0.2">
      <c r="A4" s="45">
        <v>1982</v>
      </c>
      <c r="B4" s="46">
        <v>42292</v>
      </c>
      <c r="C4" s="47" t="s">
        <v>37</v>
      </c>
      <c r="D4" s="45">
        <v>6</v>
      </c>
      <c r="E4" s="45">
        <v>23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37</v>
      </c>
      <c r="M4" s="50" t="s">
        <v>140</v>
      </c>
      <c r="N4" s="47" t="s">
        <v>135</v>
      </c>
      <c r="O4" s="47"/>
    </row>
    <row r="5" spans="1:15" s="51" customFormat="1" ht="14.25" customHeight="1" x14ac:dyDescent="0.2">
      <c r="A5" s="52">
        <v>1983</v>
      </c>
      <c r="B5" s="46">
        <v>42291</v>
      </c>
      <c r="C5" s="47" t="s">
        <v>37</v>
      </c>
      <c r="D5" s="45">
        <v>9</v>
      </c>
      <c r="E5" s="45">
        <v>0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142</v>
      </c>
      <c r="O5" s="47"/>
    </row>
    <row r="6" spans="1:15" s="51" customFormat="1" ht="14.25" customHeight="1" x14ac:dyDescent="0.2">
      <c r="A6" s="45">
        <v>1984</v>
      </c>
      <c r="B6" s="46">
        <v>42275</v>
      </c>
      <c r="C6" s="47" t="s">
        <v>37</v>
      </c>
      <c r="D6" s="45">
        <v>16</v>
      </c>
      <c r="E6" s="45">
        <v>0</v>
      </c>
      <c r="F6" s="45" t="s">
        <v>6</v>
      </c>
      <c r="G6" s="45">
        <v>1</v>
      </c>
      <c r="H6" s="45"/>
      <c r="I6" s="45"/>
      <c r="J6" s="45"/>
      <c r="K6" s="48" t="s">
        <v>16</v>
      </c>
      <c r="L6" s="49" t="s">
        <v>37</v>
      </c>
      <c r="M6" s="50"/>
      <c r="N6" s="47" t="s">
        <v>142</v>
      </c>
      <c r="O6" s="47"/>
    </row>
    <row r="7" spans="1:15" s="51" customFormat="1" ht="14.25" customHeight="1" x14ac:dyDescent="0.2">
      <c r="A7" s="52">
        <v>1985</v>
      </c>
      <c r="B7" s="46">
        <v>42274</v>
      </c>
      <c r="C7" s="47" t="s">
        <v>37</v>
      </c>
      <c r="D7" s="45">
        <v>18</v>
      </c>
      <c r="E7" s="45">
        <v>10</v>
      </c>
      <c r="F7" s="45" t="s">
        <v>6</v>
      </c>
      <c r="G7" s="45">
        <v>1</v>
      </c>
      <c r="H7" s="45"/>
      <c r="I7" s="45"/>
      <c r="J7" s="45"/>
      <c r="K7" s="48" t="s">
        <v>17</v>
      </c>
      <c r="L7" s="49" t="s">
        <v>133</v>
      </c>
      <c r="M7" s="50"/>
      <c r="N7" s="47" t="s">
        <v>142</v>
      </c>
      <c r="O7" s="47"/>
    </row>
    <row r="8" spans="1:15" s="51" customFormat="1" ht="14.25" customHeight="1" x14ac:dyDescent="0.2">
      <c r="A8" s="45">
        <v>1986</v>
      </c>
      <c r="B8" s="46">
        <v>42308</v>
      </c>
      <c r="C8" s="47" t="s">
        <v>37</v>
      </c>
      <c r="D8" s="45">
        <v>19</v>
      </c>
      <c r="E8" s="45">
        <v>42</v>
      </c>
      <c r="F8" s="45" t="s">
        <v>7</v>
      </c>
      <c r="G8" s="45"/>
      <c r="H8" s="45">
        <v>1</v>
      </c>
      <c r="I8" s="45"/>
      <c r="J8" s="45"/>
      <c r="K8" s="48" t="s">
        <v>16</v>
      </c>
      <c r="L8" s="49" t="s">
        <v>37</v>
      </c>
      <c r="M8" s="50"/>
      <c r="N8" s="47" t="s">
        <v>142</v>
      </c>
      <c r="O8" s="47"/>
    </row>
    <row r="9" spans="1:15" s="51" customFormat="1" ht="14.25" customHeight="1" x14ac:dyDescent="0.2">
      <c r="A9" s="52">
        <v>1987</v>
      </c>
      <c r="B9" s="46">
        <v>42307</v>
      </c>
      <c r="C9" s="47" t="s">
        <v>37</v>
      </c>
      <c r="D9" s="45">
        <v>28</v>
      </c>
      <c r="E9" s="45">
        <v>6</v>
      </c>
      <c r="F9" s="45" t="s">
        <v>6</v>
      </c>
      <c r="G9" s="45">
        <v>1</v>
      </c>
      <c r="H9" s="45"/>
      <c r="I9" s="45"/>
      <c r="J9" s="45"/>
      <c r="K9" s="48" t="s">
        <v>17</v>
      </c>
      <c r="L9" s="49" t="s">
        <v>133</v>
      </c>
      <c r="M9" s="50"/>
      <c r="N9" s="47" t="s">
        <v>142</v>
      </c>
      <c r="O9" s="47"/>
    </row>
    <row r="10" spans="1:15" s="51" customFormat="1" ht="14.25" customHeight="1" x14ac:dyDescent="0.2">
      <c r="A10" s="45">
        <v>1988</v>
      </c>
      <c r="B10" s="46">
        <v>42284</v>
      </c>
      <c r="C10" s="47" t="s">
        <v>37</v>
      </c>
      <c r="D10" s="45">
        <v>12</v>
      </c>
      <c r="E10" s="45">
        <v>15</v>
      </c>
      <c r="F10" s="45" t="s">
        <v>7</v>
      </c>
      <c r="G10" s="45"/>
      <c r="H10" s="45">
        <v>1</v>
      </c>
      <c r="I10" s="45"/>
      <c r="J10" s="45"/>
      <c r="K10" s="48" t="s">
        <v>16</v>
      </c>
      <c r="L10" s="49" t="s">
        <v>37</v>
      </c>
      <c r="M10" s="50"/>
      <c r="N10" s="47" t="s">
        <v>142</v>
      </c>
      <c r="O10" s="47"/>
    </row>
    <row r="11" spans="1:15" s="51" customFormat="1" ht="14.25" customHeight="1" x14ac:dyDescent="0.2">
      <c r="A11" s="52">
        <v>1989</v>
      </c>
      <c r="B11" s="46">
        <v>42283</v>
      </c>
      <c r="C11" s="47" t="s">
        <v>37</v>
      </c>
      <c r="D11" s="45">
        <v>40</v>
      </c>
      <c r="E11" s="45">
        <v>6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144</v>
      </c>
      <c r="O11" s="47"/>
    </row>
    <row r="12" spans="1:15" s="51" customFormat="1" ht="14.25" customHeight="1" x14ac:dyDescent="0.2">
      <c r="A12" s="45">
        <v>1990</v>
      </c>
      <c r="B12" s="46">
        <v>42282</v>
      </c>
      <c r="C12" s="47" t="s">
        <v>37</v>
      </c>
      <c r="D12" s="45">
        <v>0</v>
      </c>
      <c r="E12" s="45">
        <v>16</v>
      </c>
      <c r="F12" s="45" t="s">
        <v>7</v>
      </c>
      <c r="G12" s="45"/>
      <c r="H12" s="45">
        <v>1</v>
      </c>
      <c r="I12" s="45"/>
      <c r="J12" s="45"/>
      <c r="K12" s="48" t="s">
        <v>16</v>
      </c>
      <c r="L12" s="49" t="s">
        <v>37</v>
      </c>
      <c r="M12" s="50" t="s">
        <v>140</v>
      </c>
      <c r="N12" s="47" t="s">
        <v>144</v>
      </c>
      <c r="O12" s="47"/>
    </row>
    <row r="13" spans="1:15" s="51" customFormat="1" ht="14.25" customHeight="1" x14ac:dyDescent="0.2">
      <c r="A13" s="52">
        <v>1991</v>
      </c>
      <c r="B13" s="46">
        <v>42281</v>
      </c>
      <c r="C13" s="47" t="s">
        <v>37</v>
      </c>
      <c r="D13" s="45">
        <v>7</v>
      </c>
      <c r="E13" s="45">
        <v>20</v>
      </c>
      <c r="F13" s="45" t="s">
        <v>7</v>
      </c>
      <c r="G13" s="45"/>
      <c r="H13" s="45">
        <v>1</v>
      </c>
      <c r="I13" s="45"/>
      <c r="J13" s="45"/>
      <c r="K13" s="48" t="s">
        <v>17</v>
      </c>
      <c r="L13" s="49" t="s">
        <v>133</v>
      </c>
      <c r="M13" s="50"/>
      <c r="N13" s="47" t="s">
        <v>153</v>
      </c>
      <c r="O13" s="47"/>
    </row>
    <row r="14" spans="1:15" s="51" customFormat="1" ht="14.25" customHeight="1" x14ac:dyDescent="0.2">
      <c r="A14" s="45">
        <v>1992</v>
      </c>
      <c r="B14" s="46">
        <v>42307</v>
      </c>
      <c r="C14" s="47" t="s">
        <v>37</v>
      </c>
      <c r="D14" s="45">
        <v>20</v>
      </c>
      <c r="E14" s="45">
        <v>3</v>
      </c>
      <c r="F14" s="45" t="s">
        <v>6</v>
      </c>
      <c r="G14" s="45">
        <v>1</v>
      </c>
      <c r="H14" s="45"/>
      <c r="I14" s="45"/>
      <c r="J14" s="45"/>
      <c r="K14" s="48" t="s">
        <v>16</v>
      </c>
      <c r="L14" s="49" t="s">
        <v>37</v>
      </c>
      <c r="M14" s="50"/>
      <c r="N14" s="47" t="s">
        <v>150</v>
      </c>
      <c r="O14" s="47"/>
    </row>
    <row r="15" spans="1:15" s="51" customFormat="1" ht="14.25" customHeight="1" x14ac:dyDescent="0.2">
      <c r="A15" s="52">
        <v>1993</v>
      </c>
      <c r="B15" s="46">
        <v>42306</v>
      </c>
      <c r="C15" s="47" t="s">
        <v>37</v>
      </c>
      <c r="D15" s="45">
        <v>0</v>
      </c>
      <c r="E15" s="45">
        <v>8</v>
      </c>
      <c r="F15" s="45" t="s">
        <v>7</v>
      </c>
      <c r="G15" s="45"/>
      <c r="H15" s="45">
        <v>1</v>
      </c>
      <c r="I15" s="45"/>
      <c r="J15" s="45" t="s">
        <v>67</v>
      </c>
      <c r="K15" s="48" t="s">
        <v>17</v>
      </c>
      <c r="L15" s="49" t="s">
        <v>133</v>
      </c>
      <c r="M15" s="50"/>
      <c r="N15" s="47" t="s">
        <v>150</v>
      </c>
      <c r="O15" s="47"/>
    </row>
    <row r="16" spans="1:15" s="51" customFormat="1" ht="14.25" customHeight="1" x14ac:dyDescent="0.2">
      <c r="A16" s="45">
        <v>1994</v>
      </c>
      <c r="B16" s="46">
        <v>42291</v>
      </c>
      <c r="C16" s="47" t="s">
        <v>37</v>
      </c>
      <c r="D16" s="45">
        <v>39</v>
      </c>
      <c r="E16" s="45">
        <v>6</v>
      </c>
      <c r="F16" s="45" t="s">
        <v>6</v>
      </c>
      <c r="G16" s="45">
        <v>1</v>
      </c>
      <c r="H16" s="45"/>
      <c r="I16" s="45"/>
      <c r="J16" s="45"/>
      <c r="K16" s="48" t="s">
        <v>16</v>
      </c>
      <c r="L16" s="49" t="s">
        <v>37</v>
      </c>
      <c r="M16" s="50" t="s">
        <v>140</v>
      </c>
      <c r="N16" s="47" t="s">
        <v>150</v>
      </c>
      <c r="O16" s="47"/>
    </row>
    <row r="17" spans="1:15" s="51" customFormat="1" ht="14.25" customHeight="1" x14ac:dyDescent="0.2">
      <c r="A17" s="52">
        <v>1995</v>
      </c>
      <c r="B17" s="46">
        <v>42290</v>
      </c>
      <c r="C17" s="47" t="s">
        <v>37</v>
      </c>
      <c r="D17" s="45">
        <v>21</v>
      </c>
      <c r="E17" s="45">
        <v>6</v>
      </c>
      <c r="F17" s="45" t="s">
        <v>6</v>
      </c>
      <c r="G17" s="45">
        <v>1</v>
      </c>
      <c r="H17" s="45"/>
      <c r="I17" s="45"/>
      <c r="J17" s="45"/>
      <c r="K17" s="48" t="s">
        <v>17</v>
      </c>
      <c r="L17" s="49" t="s">
        <v>133</v>
      </c>
      <c r="M17" s="50"/>
      <c r="N17" s="47" t="s">
        <v>150</v>
      </c>
      <c r="O17" s="47"/>
    </row>
    <row r="18" spans="1:15" s="51" customFormat="1" ht="14.25" customHeight="1" x14ac:dyDescent="0.2">
      <c r="A18" s="52">
        <v>1999</v>
      </c>
      <c r="B18" s="46">
        <v>42313</v>
      </c>
      <c r="C18" s="47" t="s">
        <v>37</v>
      </c>
      <c r="D18" s="45">
        <v>49</v>
      </c>
      <c r="E18" s="45">
        <v>47</v>
      </c>
      <c r="F18" s="45" t="s">
        <v>6</v>
      </c>
      <c r="G18" s="45">
        <v>1</v>
      </c>
      <c r="H18" s="45"/>
      <c r="I18" s="45"/>
      <c r="J18" s="45"/>
      <c r="K18" s="48" t="s">
        <v>16</v>
      </c>
      <c r="L18" s="49" t="s">
        <v>37</v>
      </c>
      <c r="M18" s="50"/>
      <c r="N18" s="47" t="s">
        <v>151</v>
      </c>
      <c r="O18" s="47"/>
    </row>
    <row r="19" spans="1:15" s="51" customFormat="1" ht="14.25" customHeight="1" x14ac:dyDescent="0.2">
      <c r="A19" s="45">
        <v>2000</v>
      </c>
      <c r="B19" s="46">
        <v>42311</v>
      </c>
      <c r="C19" s="47" t="s">
        <v>37</v>
      </c>
      <c r="D19" s="45">
        <v>62</v>
      </c>
      <c r="E19" s="45">
        <v>14</v>
      </c>
      <c r="F19" s="45" t="s">
        <v>6</v>
      </c>
      <c r="G19" s="45">
        <v>1</v>
      </c>
      <c r="H19" s="45"/>
      <c r="I19" s="45"/>
      <c r="J19" s="45"/>
      <c r="K19" s="48" t="s">
        <v>17</v>
      </c>
      <c r="L19" s="49" t="s">
        <v>133</v>
      </c>
      <c r="M19" s="50"/>
      <c r="N19" s="47" t="s">
        <v>151</v>
      </c>
      <c r="O19" s="47"/>
    </row>
    <row r="20" spans="1:15" s="51" customFormat="1" ht="14.25" customHeight="1" x14ac:dyDescent="0.2">
      <c r="A20" s="52">
        <v>2001</v>
      </c>
      <c r="B20" s="46">
        <v>42289</v>
      </c>
      <c r="C20" s="47" t="s">
        <v>37</v>
      </c>
      <c r="D20" s="45">
        <v>48</v>
      </c>
      <c r="E20" s="45">
        <v>12</v>
      </c>
      <c r="F20" s="45" t="s">
        <v>6</v>
      </c>
      <c r="G20" s="45">
        <v>1</v>
      </c>
      <c r="H20" s="45"/>
      <c r="I20" s="45"/>
      <c r="J20" s="45"/>
      <c r="K20" s="48" t="s">
        <v>16</v>
      </c>
      <c r="L20" s="49" t="s">
        <v>37</v>
      </c>
      <c r="M20" s="50"/>
      <c r="N20" s="47" t="s">
        <v>151</v>
      </c>
      <c r="O20" s="47"/>
    </row>
    <row r="21" spans="1:15" s="51" customFormat="1" ht="14.25" customHeight="1" x14ac:dyDescent="0.2">
      <c r="A21" s="45">
        <v>2002</v>
      </c>
      <c r="B21" s="46">
        <v>42288</v>
      </c>
      <c r="C21" s="47" t="s">
        <v>37</v>
      </c>
      <c r="D21" s="45">
        <v>63</v>
      </c>
      <c r="E21" s="45">
        <v>12</v>
      </c>
      <c r="F21" s="45" t="s">
        <v>6</v>
      </c>
      <c r="G21" s="45">
        <v>1</v>
      </c>
      <c r="H21" s="45"/>
      <c r="I21" s="45"/>
      <c r="J21" s="45"/>
      <c r="K21" s="48" t="s">
        <v>17</v>
      </c>
      <c r="L21" s="49" t="s">
        <v>133</v>
      </c>
      <c r="M21" s="50"/>
      <c r="N21" s="47" t="s">
        <v>151</v>
      </c>
      <c r="O21" s="47"/>
    </row>
    <row r="22" spans="1:15" s="51" customFormat="1" ht="14.25" customHeight="1" x14ac:dyDescent="0.2">
      <c r="A22" s="52">
        <v>2003</v>
      </c>
      <c r="B22" s="46">
        <v>42273</v>
      </c>
      <c r="C22" s="47" t="s">
        <v>37</v>
      </c>
      <c r="D22" s="45">
        <v>48</v>
      </c>
      <c r="E22" s="45">
        <v>15</v>
      </c>
      <c r="F22" s="45" t="s">
        <v>6</v>
      </c>
      <c r="G22" s="45">
        <v>1</v>
      </c>
      <c r="H22" s="45"/>
      <c r="I22" s="45"/>
      <c r="J22" s="45"/>
      <c r="K22" s="48" t="s">
        <v>17</v>
      </c>
      <c r="L22" s="49" t="s">
        <v>133</v>
      </c>
      <c r="M22" s="50"/>
      <c r="N22" s="47" t="s">
        <v>151</v>
      </c>
      <c r="O22" s="47"/>
    </row>
    <row r="23" spans="1:15" s="51" customFormat="1" ht="14.25" customHeight="1" x14ac:dyDescent="0.2">
      <c r="A23" s="45">
        <v>2004</v>
      </c>
      <c r="B23" s="46">
        <v>42278</v>
      </c>
      <c r="C23" s="47" t="s">
        <v>37</v>
      </c>
      <c r="D23" s="45">
        <v>48</v>
      </c>
      <c r="E23" s="45">
        <v>27</v>
      </c>
      <c r="F23" s="45" t="s">
        <v>6</v>
      </c>
      <c r="G23" s="45">
        <v>1</v>
      </c>
      <c r="H23" s="45"/>
      <c r="I23" s="45"/>
      <c r="J23" s="45"/>
      <c r="K23" s="48" t="s">
        <v>17</v>
      </c>
      <c r="L23" s="49" t="s">
        <v>133</v>
      </c>
      <c r="M23" s="50"/>
      <c r="N23" s="47" t="s">
        <v>151</v>
      </c>
      <c r="O23" s="47"/>
    </row>
    <row r="24" spans="1:15" s="51" customFormat="1" ht="14.25" customHeight="1" x14ac:dyDescent="0.2">
      <c r="A24" s="52">
        <v>2005</v>
      </c>
      <c r="B24" s="46">
        <v>42305</v>
      </c>
      <c r="C24" s="47" t="s">
        <v>37</v>
      </c>
      <c r="D24" s="45">
        <v>21</v>
      </c>
      <c r="E24" s="45">
        <v>0</v>
      </c>
      <c r="F24" s="45" t="s">
        <v>6</v>
      </c>
      <c r="G24" s="45">
        <v>1</v>
      </c>
      <c r="H24" s="45"/>
      <c r="I24" s="45"/>
      <c r="J24" s="45"/>
      <c r="K24" s="48" t="s">
        <v>16</v>
      </c>
      <c r="L24" s="49" t="s">
        <v>37</v>
      </c>
      <c r="M24" s="50"/>
      <c r="N24" s="47" t="s">
        <v>151</v>
      </c>
      <c r="O24" s="47"/>
    </row>
    <row r="25" spans="1:15" s="51" customFormat="1" ht="14.25" customHeight="1" x14ac:dyDescent="0.2">
      <c r="A25" s="45">
        <v>2006</v>
      </c>
      <c r="B25" s="46">
        <v>42304</v>
      </c>
      <c r="C25" s="47" t="s">
        <v>37</v>
      </c>
      <c r="D25" s="45">
        <v>35</v>
      </c>
      <c r="E25" s="45">
        <v>0</v>
      </c>
      <c r="F25" s="45" t="s">
        <v>6</v>
      </c>
      <c r="G25" s="45">
        <v>1</v>
      </c>
      <c r="H25" s="45"/>
      <c r="I25" s="45"/>
      <c r="J25" s="45"/>
      <c r="K25" s="48" t="s">
        <v>16</v>
      </c>
      <c r="L25" s="49" t="s">
        <v>37</v>
      </c>
      <c r="M25" s="50"/>
      <c r="N25" s="47" t="s">
        <v>151</v>
      </c>
      <c r="O25" s="47"/>
    </row>
    <row r="26" spans="1:15" s="51" customFormat="1" ht="14.25" customHeight="1" x14ac:dyDescent="0.2">
      <c r="A26" s="52">
        <v>2007</v>
      </c>
      <c r="B26" s="46">
        <v>42303</v>
      </c>
      <c r="C26" s="47" t="s">
        <v>37</v>
      </c>
      <c r="D26" s="45">
        <v>35</v>
      </c>
      <c r="E26" s="45">
        <v>0</v>
      </c>
      <c r="F26" s="45" t="s">
        <v>6</v>
      </c>
      <c r="G26" s="45">
        <v>1</v>
      </c>
      <c r="H26" s="45"/>
      <c r="I26" s="45"/>
      <c r="J26" s="45"/>
      <c r="K26" s="48" t="s">
        <v>16</v>
      </c>
      <c r="L26" s="49" t="s">
        <v>37</v>
      </c>
      <c r="M26" s="50"/>
      <c r="N26" s="47" t="s">
        <v>151</v>
      </c>
      <c r="O26" s="47"/>
    </row>
    <row r="27" spans="1:15" s="51" customFormat="1" ht="14.25" customHeight="1" x14ac:dyDescent="0.2">
      <c r="A27" s="45">
        <v>2008</v>
      </c>
      <c r="B27" s="46">
        <v>42301</v>
      </c>
      <c r="C27" s="47" t="s">
        <v>37</v>
      </c>
      <c r="D27" s="45">
        <v>21</v>
      </c>
      <c r="E27" s="45">
        <v>7</v>
      </c>
      <c r="F27" s="45" t="s">
        <v>6</v>
      </c>
      <c r="G27" s="45">
        <v>1</v>
      </c>
      <c r="H27" s="45"/>
      <c r="I27" s="45"/>
      <c r="J27" s="45"/>
      <c r="K27" s="48" t="s">
        <v>17</v>
      </c>
      <c r="L27" s="49" t="s">
        <v>133</v>
      </c>
      <c r="M27" s="50"/>
      <c r="N27" s="47" t="s">
        <v>151</v>
      </c>
      <c r="O27" s="47"/>
    </row>
    <row r="28" spans="1:15" s="51" customFormat="1" ht="14.25" customHeight="1" x14ac:dyDescent="0.2">
      <c r="A28" s="52">
        <v>2009</v>
      </c>
      <c r="B28" s="46">
        <v>42314</v>
      </c>
      <c r="C28" s="47" t="s">
        <v>37</v>
      </c>
      <c r="D28" s="45">
        <v>35</v>
      </c>
      <c r="E28" s="45">
        <v>28</v>
      </c>
      <c r="F28" s="45" t="s">
        <v>6</v>
      </c>
      <c r="G28" s="45">
        <v>1</v>
      </c>
      <c r="H28" s="45"/>
      <c r="I28" s="45"/>
      <c r="J28" s="45"/>
      <c r="K28" s="48" t="s">
        <v>16</v>
      </c>
      <c r="L28" s="49" t="s">
        <v>37</v>
      </c>
      <c r="M28" s="50"/>
      <c r="N28" s="47" t="s">
        <v>151</v>
      </c>
      <c r="O28" s="47"/>
    </row>
    <row r="29" spans="1:15" s="51" customFormat="1" ht="14.25" customHeight="1" x14ac:dyDescent="0.2">
      <c r="A29" s="45">
        <v>2010</v>
      </c>
      <c r="B29" s="46">
        <v>42313</v>
      </c>
      <c r="C29" s="47" t="s">
        <v>37</v>
      </c>
      <c r="D29" s="45">
        <v>42</v>
      </c>
      <c r="E29" s="45">
        <v>14</v>
      </c>
      <c r="F29" s="45" t="s">
        <v>6</v>
      </c>
      <c r="G29" s="45">
        <v>1</v>
      </c>
      <c r="H29" s="45"/>
      <c r="I29" s="45"/>
      <c r="J29" s="45"/>
      <c r="K29" s="48" t="s">
        <v>17</v>
      </c>
      <c r="L29" s="49" t="s">
        <v>133</v>
      </c>
      <c r="M29" s="50"/>
      <c r="N29" s="47" t="s">
        <v>151</v>
      </c>
      <c r="O29" s="47"/>
    </row>
    <row r="30" spans="1:15" s="51" customFormat="1" ht="14.25" customHeight="1" x14ac:dyDescent="0.2">
      <c r="A30" s="52">
        <v>2011</v>
      </c>
      <c r="B30" s="46">
        <v>42298</v>
      </c>
      <c r="C30" s="47" t="s">
        <v>37</v>
      </c>
      <c r="D30" s="45">
        <v>55</v>
      </c>
      <c r="E30" s="45">
        <v>7</v>
      </c>
      <c r="F30" s="45" t="s">
        <v>6</v>
      </c>
      <c r="G30" s="45">
        <v>1</v>
      </c>
      <c r="H30" s="45"/>
      <c r="I30" s="45"/>
      <c r="J30" s="45"/>
      <c r="K30" s="48" t="s">
        <v>16</v>
      </c>
      <c r="L30" s="49" t="s">
        <v>37</v>
      </c>
      <c r="M30" s="50"/>
      <c r="N30" s="47" t="s">
        <v>151</v>
      </c>
      <c r="O30" s="47"/>
    </row>
    <row r="31" spans="1:15" s="51" customFormat="1" ht="14.25" customHeight="1" x14ac:dyDescent="0.2">
      <c r="A31" s="45">
        <v>2012</v>
      </c>
      <c r="B31" s="46">
        <v>42296</v>
      </c>
      <c r="C31" s="47" t="s">
        <v>37</v>
      </c>
      <c r="D31" s="45">
        <v>56</v>
      </c>
      <c r="E31" s="45">
        <v>7</v>
      </c>
      <c r="F31" s="45" t="s">
        <v>6</v>
      </c>
      <c r="G31" s="45">
        <v>1</v>
      </c>
      <c r="H31" s="45"/>
      <c r="I31" s="45"/>
      <c r="J31" s="45"/>
      <c r="K31" s="48" t="s">
        <v>17</v>
      </c>
      <c r="L31" s="49" t="s">
        <v>133</v>
      </c>
      <c r="M31" s="50"/>
      <c r="N31" s="47" t="s">
        <v>151</v>
      </c>
      <c r="O31" s="47"/>
    </row>
    <row r="32" spans="1:15" s="51" customFormat="1" ht="14.25" customHeight="1" x14ac:dyDescent="0.2">
      <c r="A32" s="52">
        <v>2013</v>
      </c>
      <c r="B32" s="46">
        <v>42316</v>
      </c>
      <c r="C32" s="47" t="s">
        <v>37</v>
      </c>
      <c r="D32" s="45">
        <v>55</v>
      </c>
      <c r="E32" s="45">
        <v>7</v>
      </c>
      <c r="F32" s="45" t="s">
        <v>6</v>
      </c>
      <c r="G32" s="45">
        <v>1</v>
      </c>
      <c r="H32" s="45"/>
      <c r="I32" s="45"/>
      <c r="J32" s="45"/>
      <c r="K32" s="48" t="s">
        <v>16</v>
      </c>
      <c r="L32" s="49" t="s">
        <v>37</v>
      </c>
      <c r="M32" s="50"/>
      <c r="N32" s="47" t="s">
        <v>151</v>
      </c>
      <c r="O32" s="47"/>
    </row>
    <row r="33" spans="1:15" s="51" customFormat="1" ht="14.25" customHeight="1" x14ac:dyDescent="0.2">
      <c r="A33" s="45">
        <v>2014</v>
      </c>
      <c r="B33" s="46">
        <v>42315</v>
      </c>
      <c r="C33" s="47" t="s">
        <v>37</v>
      </c>
      <c r="D33" s="45">
        <v>17</v>
      </c>
      <c r="E33" s="45">
        <v>14</v>
      </c>
      <c r="F33" s="45" t="s">
        <v>6</v>
      </c>
      <c r="G33" s="45">
        <v>1</v>
      </c>
      <c r="H33" s="45"/>
      <c r="I33" s="45"/>
      <c r="J33" s="45"/>
      <c r="K33" s="48" t="s">
        <v>17</v>
      </c>
      <c r="L33" s="49" t="s">
        <v>133</v>
      </c>
      <c r="M33" s="50"/>
      <c r="N33" s="47" t="s">
        <v>151</v>
      </c>
      <c r="O33" s="47"/>
    </row>
    <row r="34" spans="1:15" s="51" customFormat="1" ht="14.25" customHeight="1" x14ac:dyDescent="0.2">
      <c r="A34" s="52">
        <v>2015</v>
      </c>
      <c r="B34" s="46">
        <v>42272</v>
      </c>
      <c r="C34" s="47" t="s">
        <v>37</v>
      </c>
      <c r="D34" s="45">
        <v>40</v>
      </c>
      <c r="E34" s="45">
        <v>6</v>
      </c>
      <c r="F34" s="45" t="s">
        <v>6</v>
      </c>
      <c r="G34" s="45">
        <v>1</v>
      </c>
      <c r="H34" s="45"/>
      <c r="I34" s="45"/>
      <c r="J34" s="45"/>
      <c r="K34" s="48" t="s">
        <v>16</v>
      </c>
      <c r="L34" s="49" t="s">
        <v>37</v>
      </c>
      <c r="M34" s="50" t="s">
        <v>140</v>
      </c>
      <c r="N34" s="47" t="s">
        <v>151</v>
      </c>
      <c r="O34" s="47"/>
    </row>
    <row r="35" spans="1:15" s="51" customFormat="1" ht="14.25" customHeight="1" x14ac:dyDescent="0.2">
      <c r="A35" s="45">
        <v>2016</v>
      </c>
      <c r="B35" s="46">
        <v>42636</v>
      </c>
      <c r="C35" s="47" t="s">
        <v>37</v>
      </c>
      <c r="D35" s="45">
        <v>37</v>
      </c>
      <c r="E35" s="45">
        <v>0</v>
      </c>
      <c r="F35" s="45" t="s">
        <v>6</v>
      </c>
      <c r="G35" s="45">
        <v>1</v>
      </c>
      <c r="H35" s="45"/>
      <c r="I35" s="45"/>
      <c r="J35" s="45"/>
      <c r="K35" s="48" t="s">
        <v>17</v>
      </c>
      <c r="L35" s="49" t="s">
        <v>133</v>
      </c>
      <c r="M35" s="50"/>
      <c r="N35" s="47" t="s">
        <v>151</v>
      </c>
      <c r="O35" s="47"/>
    </row>
    <row r="36" spans="1:15" s="51" customFormat="1" ht="14.25" customHeight="1" x14ac:dyDescent="0.2">
      <c r="A36" s="10"/>
      <c r="B36" s="11" t="s">
        <v>15</v>
      </c>
      <c r="C36" s="12" t="s">
        <v>15</v>
      </c>
      <c r="D36" s="10" t="s">
        <v>15</v>
      </c>
      <c r="E36" s="10" t="s">
        <v>15</v>
      </c>
      <c r="F36" s="10" t="s">
        <v>15</v>
      </c>
      <c r="G36" s="10"/>
      <c r="H36" s="10"/>
      <c r="I36" s="10"/>
      <c r="J36" s="10"/>
      <c r="K36" s="13"/>
      <c r="L36" s="14"/>
      <c r="M36" s="15"/>
      <c r="N36" s="12" t="s">
        <v>15</v>
      </c>
      <c r="O36" s="12" t="s">
        <v>15</v>
      </c>
    </row>
    <row r="37" spans="1:15" ht="14.25" customHeight="1" x14ac:dyDescent="0.25">
      <c r="A37" s="16"/>
      <c r="B37"/>
      <c r="D37" s="17">
        <f>SUM(D2:D35)</f>
        <v>1054</v>
      </c>
      <c r="E37" s="17">
        <f>SUM(E2:E35)</f>
        <v>394</v>
      </c>
      <c r="G37" s="10">
        <f>SUM(G2:G35)</f>
        <v>28</v>
      </c>
      <c r="H37" s="10">
        <f>SUM(H2:H35)</f>
        <v>6</v>
      </c>
      <c r="I37" s="10">
        <f>SUM(I2:I35)</f>
        <v>0</v>
      </c>
      <c r="J37" s="18">
        <f>(G37+(I37/2))/(G37+H37+I37)</f>
        <v>0.82352941176470584</v>
      </c>
    </row>
    <row r="38" spans="1:15" ht="14.25" customHeight="1" x14ac:dyDescent="0.2">
      <c r="A38" s="16"/>
      <c r="D38" s="19">
        <f>AVERAGE(D2:D35)</f>
        <v>31</v>
      </c>
      <c r="E38" s="19">
        <f>AVERAGE(E2:E35)</f>
        <v>11.588235294117647</v>
      </c>
      <c r="F38" s="19">
        <f>D38-E38</f>
        <v>19.411764705882355</v>
      </c>
    </row>
  </sheetData>
  <conditionalFormatting sqref="F38">
    <cfRule type="cellIs" dxfId="2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workbookViewId="0">
      <pane ySplit="1" topLeftCell="A2" activePane="bottomLeft" state="frozen"/>
      <selection pane="bottomLeft" activeCell="L27" sqref="L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1982</v>
      </c>
      <c r="B2" s="46">
        <v>42313</v>
      </c>
      <c r="C2" s="47" t="s">
        <v>97</v>
      </c>
      <c r="D2" s="45">
        <v>7</v>
      </c>
      <c r="E2" s="45">
        <v>25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135</v>
      </c>
      <c r="O2" s="47"/>
    </row>
    <row r="3" spans="1:15" s="51" customFormat="1" ht="14.25" customHeight="1" x14ac:dyDescent="0.2">
      <c r="A3" s="52">
        <v>1983</v>
      </c>
      <c r="B3" s="46">
        <v>42312</v>
      </c>
      <c r="C3" s="47" t="s">
        <v>97</v>
      </c>
      <c r="D3" s="45">
        <v>0</v>
      </c>
      <c r="E3" s="45">
        <v>34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106</v>
      </c>
      <c r="M3" s="50"/>
      <c r="N3" s="47" t="s">
        <v>142</v>
      </c>
      <c r="O3" s="47"/>
    </row>
    <row r="4" spans="1:15" s="51" customFormat="1" ht="14.25" customHeight="1" x14ac:dyDescent="0.2">
      <c r="A4" s="45">
        <v>1984</v>
      </c>
      <c r="B4" s="46">
        <v>42317</v>
      </c>
      <c r="C4" s="47" t="s">
        <v>97</v>
      </c>
      <c r="D4" s="45">
        <v>6</v>
      </c>
      <c r="E4" s="45">
        <v>7</v>
      </c>
      <c r="F4" s="45" t="s">
        <v>7</v>
      </c>
      <c r="G4" s="45"/>
      <c r="H4" s="45">
        <v>1</v>
      </c>
      <c r="I4" s="45"/>
      <c r="J4" s="45"/>
      <c r="K4" s="48" t="s">
        <v>17</v>
      </c>
      <c r="L4" s="49" t="s">
        <v>133</v>
      </c>
      <c r="M4" s="50"/>
      <c r="N4" s="47" t="s">
        <v>142</v>
      </c>
      <c r="O4" s="47"/>
    </row>
    <row r="5" spans="1:15" s="51" customFormat="1" ht="14.25" customHeight="1" x14ac:dyDescent="0.2">
      <c r="A5" s="52">
        <v>1985</v>
      </c>
      <c r="B5" s="46">
        <v>42317</v>
      </c>
      <c r="C5" s="47" t="s">
        <v>97</v>
      </c>
      <c r="D5" s="45">
        <v>6</v>
      </c>
      <c r="E5" s="45">
        <v>24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106</v>
      </c>
      <c r="M5" s="50"/>
      <c r="N5" s="47" t="s">
        <v>142</v>
      </c>
      <c r="O5" s="47" t="s">
        <v>99</v>
      </c>
    </row>
    <row r="6" spans="1:15" s="51" customFormat="1" ht="14.25" customHeight="1" x14ac:dyDescent="0.2">
      <c r="A6" s="45">
        <v>1986</v>
      </c>
      <c r="B6" s="46">
        <v>42287</v>
      </c>
      <c r="C6" s="47" t="s">
        <v>97</v>
      </c>
      <c r="D6" s="45">
        <v>12</v>
      </c>
      <c r="E6" s="45">
        <v>33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142</v>
      </c>
      <c r="O6" s="47"/>
    </row>
    <row r="7" spans="1:15" s="51" customFormat="1" ht="14.25" customHeight="1" x14ac:dyDescent="0.2">
      <c r="A7" s="52">
        <v>1987</v>
      </c>
      <c r="B7" s="46">
        <v>42286</v>
      </c>
      <c r="C7" s="47" t="s">
        <v>97</v>
      </c>
      <c r="D7" s="45">
        <v>6</v>
      </c>
      <c r="E7" s="45">
        <v>7</v>
      </c>
      <c r="F7" s="45" t="s">
        <v>7</v>
      </c>
      <c r="G7" s="45"/>
      <c r="H7" s="45">
        <v>1</v>
      </c>
      <c r="I7" s="45"/>
      <c r="J7" s="45"/>
      <c r="K7" s="48" t="s">
        <v>16</v>
      </c>
      <c r="L7" s="49" t="s">
        <v>106</v>
      </c>
      <c r="M7" s="50"/>
      <c r="N7" s="47" t="s">
        <v>142</v>
      </c>
      <c r="O7" s="47"/>
    </row>
    <row r="8" spans="1:15" s="51" customFormat="1" ht="14.25" customHeight="1" x14ac:dyDescent="0.2">
      <c r="A8" s="45">
        <v>1988</v>
      </c>
      <c r="B8" s="46">
        <v>42312</v>
      </c>
      <c r="C8" s="47" t="s">
        <v>97</v>
      </c>
      <c r="D8" s="45">
        <v>0</v>
      </c>
      <c r="E8" s="45">
        <v>20</v>
      </c>
      <c r="F8" s="45" t="s">
        <v>7</v>
      </c>
      <c r="G8" s="45"/>
      <c r="H8" s="45">
        <v>1</v>
      </c>
      <c r="I8" s="45"/>
      <c r="J8" s="45"/>
      <c r="K8" s="48" t="s">
        <v>17</v>
      </c>
      <c r="L8" s="49" t="s">
        <v>133</v>
      </c>
      <c r="M8" s="50"/>
      <c r="N8" s="47" t="s">
        <v>142</v>
      </c>
      <c r="O8" s="47"/>
    </row>
    <row r="9" spans="1:15" s="51" customFormat="1" ht="14.25" customHeight="1" x14ac:dyDescent="0.2">
      <c r="A9" s="52">
        <v>1989</v>
      </c>
      <c r="B9" s="46">
        <v>42311</v>
      </c>
      <c r="C9" s="47" t="s">
        <v>97</v>
      </c>
      <c r="D9" s="45">
        <v>0</v>
      </c>
      <c r="E9" s="45">
        <v>9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106</v>
      </c>
      <c r="M9" s="50"/>
      <c r="N9" s="47" t="s">
        <v>144</v>
      </c>
      <c r="O9" s="47"/>
    </row>
    <row r="10" spans="1:15" s="51" customFormat="1" ht="14.25" customHeight="1" x14ac:dyDescent="0.2">
      <c r="A10" s="45">
        <v>1990</v>
      </c>
      <c r="B10" s="46">
        <v>42289</v>
      </c>
      <c r="C10" s="47" t="s">
        <v>97</v>
      </c>
      <c r="D10" s="45">
        <v>0</v>
      </c>
      <c r="E10" s="45">
        <v>35</v>
      </c>
      <c r="F10" s="45" t="s">
        <v>7</v>
      </c>
      <c r="G10" s="45"/>
      <c r="H10" s="45">
        <v>1</v>
      </c>
      <c r="I10" s="45"/>
      <c r="J10" s="45"/>
      <c r="K10" s="48" t="s">
        <v>17</v>
      </c>
      <c r="L10" s="49" t="s">
        <v>133</v>
      </c>
      <c r="M10" s="50"/>
      <c r="N10" s="47" t="s">
        <v>144</v>
      </c>
      <c r="O10" s="47"/>
    </row>
    <row r="11" spans="1:15" s="51" customFormat="1" ht="14.25" customHeight="1" x14ac:dyDescent="0.2">
      <c r="A11" s="52">
        <v>1991</v>
      </c>
      <c r="B11" s="46">
        <v>42288</v>
      </c>
      <c r="C11" s="47" t="s">
        <v>97</v>
      </c>
      <c r="D11" s="45">
        <v>12</v>
      </c>
      <c r="E11" s="45">
        <v>47</v>
      </c>
      <c r="F11" s="45" t="s">
        <v>7</v>
      </c>
      <c r="G11" s="45"/>
      <c r="H11" s="45">
        <v>1</v>
      </c>
      <c r="I11" s="45"/>
      <c r="J11" s="45"/>
      <c r="K11" s="48" t="s">
        <v>16</v>
      </c>
      <c r="L11" s="49" t="s">
        <v>106</v>
      </c>
      <c r="M11" s="50"/>
      <c r="N11" s="47" t="s">
        <v>153</v>
      </c>
      <c r="O11" s="47"/>
    </row>
    <row r="12" spans="1:15" s="51" customFormat="1" ht="14.25" customHeight="1" x14ac:dyDescent="0.2">
      <c r="A12" s="45">
        <v>1992</v>
      </c>
      <c r="B12" s="46">
        <v>42321</v>
      </c>
      <c r="C12" s="47" t="s">
        <v>97</v>
      </c>
      <c r="D12" s="45">
        <v>7</v>
      </c>
      <c r="E12" s="45">
        <v>22</v>
      </c>
      <c r="F12" s="45" t="s">
        <v>7</v>
      </c>
      <c r="G12" s="45"/>
      <c r="H12" s="45">
        <v>1</v>
      </c>
      <c r="I12" s="45"/>
      <c r="J12" s="45"/>
      <c r="K12" s="48" t="s">
        <v>17</v>
      </c>
      <c r="L12" s="49" t="s">
        <v>133</v>
      </c>
      <c r="M12" s="50"/>
      <c r="N12" s="47" t="s">
        <v>150</v>
      </c>
      <c r="O12" s="47"/>
    </row>
    <row r="13" spans="1:15" s="51" customFormat="1" ht="14.25" customHeight="1" x14ac:dyDescent="0.2">
      <c r="A13" s="52">
        <v>1993</v>
      </c>
      <c r="B13" s="46">
        <v>42320</v>
      </c>
      <c r="C13" s="47" t="s">
        <v>97</v>
      </c>
      <c r="D13" s="45">
        <v>26</v>
      </c>
      <c r="E13" s="45">
        <v>47</v>
      </c>
      <c r="F13" s="45" t="s">
        <v>7</v>
      </c>
      <c r="G13" s="45"/>
      <c r="H13" s="45">
        <v>1</v>
      </c>
      <c r="I13" s="45"/>
      <c r="J13" s="45"/>
      <c r="K13" s="48" t="s">
        <v>16</v>
      </c>
      <c r="L13" s="49" t="s">
        <v>106</v>
      </c>
      <c r="M13" s="50"/>
      <c r="N13" s="47" t="s">
        <v>150</v>
      </c>
      <c r="O13" s="47"/>
    </row>
    <row r="14" spans="1:15" s="51" customFormat="1" ht="14.25" customHeight="1" x14ac:dyDescent="0.2">
      <c r="A14" s="45">
        <v>1994</v>
      </c>
      <c r="B14" s="46">
        <v>42284</v>
      </c>
      <c r="C14" s="47" t="s">
        <v>97</v>
      </c>
      <c r="D14" s="45">
        <v>8</v>
      </c>
      <c r="E14" s="45">
        <v>19</v>
      </c>
      <c r="F14" s="45" t="s">
        <v>7</v>
      </c>
      <c r="G14" s="45"/>
      <c r="H14" s="45">
        <v>1</v>
      </c>
      <c r="I14" s="45"/>
      <c r="J14" s="45"/>
      <c r="K14" s="48" t="s">
        <v>17</v>
      </c>
      <c r="L14" s="49" t="s">
        <v>133</v>
      </c>
      <c r="M14" s="50"/>
      <c r="N14" s="47" t="s">
        <v>150</v>
      </c>
      <c r="O14" s="47"/>
    </row>
    <row r="15" spans="1:15" s="51" customFormat="1" ht="14.25" customHeight="1" x14ac:dyDescent="0.2">
      <c r="A15" s="52">
        <v>1995</v>
      </c>
      <c r="B15" s="46">
        <v>42283</v>
      </c>
      <c r="C15" s="47" t="s">
        <v>97</v>
      </c>
      <c r="D15" s="45">
        <v>7</v>
      </c>
      <c r="E15" s="45">
        <v>14</v>
      </c>
      <c r="F15" s="45" t="s">
        <v>7</v>
      </c>
      <c r="G15" s="45"/>
      <c r="H15" s="45">
        <v>1</v>
      </c>
      <c r="I15" s="45"/>
      <c r="J15" s="45"/>
      <c r="K15" s="48" t="s">
        <v>16</v>
      </c>
      <c r="L15" s="49" t="s">
        <v>106</v>
      </c>
      <c r="M15" s="50"/>
      <c r="N15" s="47" t="s">
        <v>150</v>
      </c>
      <c r="O15" s="47"/>
    </row>
    <row r="16" spans="1:15" s="51" customFormat="1" ht="14.25" customHeight="1" x14ac:dyDescent="0.2">
      <c r="A16" s="45">
        <v>1996</v>
      </c>
      <c r="B16" s="46">
        <v>42302</v>
      </c>
      <c r="C16" s="47" t="s">
        <v>97</v>
      </c>
      <c r="D16" s="45">
        <v>0</v>
      </c>
      <c r="E16" s="45">
        <v>49</v>
      </c>
      <c r="F16" s="45" t="s">
        <v>7</v>
      </c>
      <c r="G16" s="45"/>
      <c r="H16" s="45">
        <v>1</v>
      </c>
      <c r="I16" s="45"/>
      <c r="J16" s="45"/>
      <c r="K16" s="48" t="s">
        <v>16</v>
      </c>
      <c r="L16" s="49" t="s">
        <v>106</v>
      </c>
      <c r="M16" s="50"/>
      <c r="N16" s="47" t="s">
        <v>151</v>
      </c>
      <c r="O16" s="47"/>
    </row>
    <row r="17" spans="1:15" s="51" customFormat="1" ht="14.25" customHeight="1" x14ac:dyDescent="0.2">
      <c r="A17" s="52">
        <v>1997</v>
      </c>
      <c r="B17" s="46">
        <v>42302</v>
      </c>
      <c r="C17" s="47" t="s">
        <v>97</v>
      </c>
      <c r="D17" s="45">
        <v>21</v>
      </c>
      <c r="E17" s="45">
        <v>48</v>
      </c>
      <c r="F17" s="45" t="s">
        <v>7</v>
      </c>
      <c r="G17" s="45"/>
      <c r="H17" s="45">
        <v>1</v>
      </c>
      <c r="I17" s="45"/>
      <c r="J17" s="45"/>
      <c r="K17" s="48" t="s">
        <v>17</v>
      </c>
      <c r="L17" s="49" t="s">
        <v>133</v>
      </c>
      <c r="M17" s="50"/>
      <c r="N17" s="47" t="s">
        <v>151</v>
      </c>
      <c r="O17" s="47" t="s">
        <v>99</v>
      </c>
    </row>
    <row r="18" spans="1:15" s="51" customFormat="1" ht="14.25" customHeight="1" x14ac:dyDescent="0.2">
      <c r="A18" s="45">
        <v>1998</v>
      </c>
      <c r="B18" s="46">
        <v>42300</v>
      </c>
      <c r="C18" s="47" t="s">
        <v>97</v>
      </c>
      <c r="D18" s="45">
        <v>16</v>
      </c>
      <c r="E18" s="45">
        <v>54</v>
      </c>
      <c r="F18" s="45" t="s">
        <v>7</v>
      </c>
      <c r="G18" s="45"/>
      <c r="H18" s="45">
        <v>1</v>
      </c>
      <c r="I18" s="45"/>
      <c r="J18" s="45"/>
      <c r="K18" s="48" t="s">
        <v>16</v>
      </c>
      <c r="L18" s="49" t="s">
        <v>106</v>
      </c>
      <c r="M18" s="50"/>
      <c r="N18" s="47" t="s">
        <v>151</v>
      </c>
      <c r="O18" s="47"/>
    </row>
    <row r="19" spans="1:15" s="51" customFormat="1" ht="14.25" customHeight="1" x14ac:dyDescent="0.2">
      <c r="A19" s="10"/>
      <c r="B19" s="11" t="s">
        <v>15</v>
      </c>
      <c r="C19" s="12" t="s">
        <v>15</v>
      </c>
      <c r="D19" s="10" t="s">
        <v>15</v>
      </c>
      <c r="E19" s="10" t="s">
        <v>15</v>
      </c>
      <c r="F19" s="10" t="s">
        <v>15</v>
      </c>
      <c r="G19" s="10"/>
      <c r="H19" s="10"/>
      <c r="I19" s="10"/>
      <c r="J19" s="10"/>
      <c r="K19" s="13"/>
      <c r="L19" s="14"/>
      <c r="M19" s="15"/>
      <c r="N19" s="12" t="s">
        <v>15</v>
      </c>
      <c r="O19" s="12" t="s">
        <v>15</v>
      </c>
    </row>
    <row r="20" spans="1:15" ht="14.25" customHeight="1" x14ac:dyDescent="0.25">
      <c r="A20" s="16"/>
      <c r="B20"/>
      <c r="D20" s="17">
        <f>SUM(D2:D18)</f>
        <v>134</v>
      </c>
      <c r="E20" s="17">
        <f>SUM(E2:E18)</f>
        <v>494</v>
      </c>
      <c r="G20" s="10">
        <f>SUM(G2:G18)</f>
        <v>0</v>
      </c>
      <c r="H20" s="10">
        <f>SUM(H2:H18)</f>
        <v>17</v>
      </c>
      <c r="I20" s="10">
        <f>SUM(I2:I18)</f>
        <v>0</v>
      </c>
      <c r="J20" s="18">
        <f>(G20+(I20/2))/(G20+H20+I20)</f>
        <v>0</v>
      </c>
    </row>
    <row r="21" spans="1:15" ht="14.25" customHeight="1" x14ac:dyDescent="0.2">
      <c r="A21" s="16"/>
      <c r="D21" s="19">
        <f>AVERAGE(D2:D18)</f>
        <v>7.882352941176471</v>
      </c>
      <c r="E21" s="19">
        <f>AVERAGE(E2:E18)</f>
        <v>29.058823529411764</v>
      </c>
      <c r="F21" s="19">
        <f>D21-E21</f>
        <v>-21.176470588235293</v>
      </c>
    </row>
  </sheetData>
  <conditionalFormatting sqref="F21">
    <cfRule type="cellIs" dxfId="2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2002</v>
      </c>
      <c r="B2" s="46">
        <v>42323</v>
      </c>
      <c r="C2" s="47" t="s">
        <v>54</v>
      </c>
      <c r="D2" s="45">
        <v>13</v>
      </c>
      <c r="E2" s="45">
        <v>14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54</v>
      </c>
      <c r="M2" s="50"/>
      <c r="N2" s="47" t="s">
        <v>151</v>
      </c>
      <c r="O2" s="47" t="s">
        <v>163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13</v>
      </c>
      <c r="E4" s="17">
        <f>SUM(E2:E2)</f>
        <v>14</v>
      </c>
      <c r="G4" s="10">
        <f>SUM(G2:G2)</f>
        <v>0</v>
      </c>
      <c r="H4" s="10">
        <f>SUM(H2:H2)</f>
        <v>1</v>
      </c>
      <c r="I4" s="10">
        <f>SUM(I2:I2)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AVERAGE(D2:D2)</f>
        <v>13</v>
      </c>
      <c r="E5" s="19">
        <f>AVERAGE(E2:E2)</f>
        <v>14</v>
      </c>
      <c r="F5" s="19">
        <f>D5-E5</f>
        <v>-1</v>
      </c>
    </row>
  </sheetData>
  <conditionalFormatting sqref="F5">
    <cfRule type="cellIs" dxfId="2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1969</v>
      </c>
      <c r="B2" s="46">
        <v>42259</v>
      </c>
      <c r="C2" s="47" t="s">
        <v>103</v>
      </c>
      <c r="D2" s="45">
        <v>0</v>
      </c>
      <c r="E2" s="45">
        <v>52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132</v>
      </c>
      <c r="O2" s="47"/>
    </row>
    <row r="3" spans="1:15" s="51" customFormat="1" ht="14.25" customHeight="1" x14ac:dyDescent="0.2">
      <c r="A3" s="45">
        <v>1974</v>
      </c>
      <c r="B3" s="46">
        <v>42274</v>
      </c>
      <c r="C3" s="47" t="s">
        <v>103</v>
      </c>
      <c r="D3" s="45">
        <v>12</v>
      </c>
      <c r="E3" s="45">
        <v>0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103</v>
      </c>
      <c r="M3" s="50"/>
      <c r="N3" s="47" t="s">
        <v>135</v>
      </c>
      <c r="O3" s="47"/>
    </row>
    <row r="4" spans="1:15" s="51" customFormat="1" ht="14.25" customHeight="1" x14ac:dyDescent="0.2">
      <c r="A4" s="52">
        <v>1975</v>
      </c>
      <c r="B4" s="46">
        <v>42273</v>
      </c>
      <c r="C4" s="47" t="s">
        <v>103</v>
      </c>
      <c r="D4" s="45">
        <v>35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135</v>
      </c>
      <c r="O4" s="47"/>
    </row>
    <row r="5" spans="1:15" s="51" customFormat="1" ht="14.25" customHeight="1" x14ac:dyDescent="0.2">
      <c r="A5" s="45">
        <v>1980</v>
      </c>
      <c r="B5" s="46">
        <v>42308</v>
      </c>
      <c r="C5" s="47" t="s">
        <v>103</v>
      </c>
      <c r="D5" s="45">
        <v>14</v>
      </c>
      <c r="E5" s="45">
        <v>21</v>
      </c>
      <c r="F5" s="45" t="s">
        <v>7</v>
      </c>
      <c r="G5" s="45"/>
      <c r="H5" s="45">
        <v>1</v>
      </c>
      <c r="I5" s="45"/>
      <c r="J5" s="45"/>
      <c r="K5" s="48" t="s">
        <v>17</v>
      </c>
      <c r="L5" s="49" t="s">
        <v>133</v>
      </c>
      <c r="M5" s="50"/>
      <c r="N5" s="47" t="s">
        <v>135</v>
      </c>
      <c r="O5" s="47"/>
    </row>
    <row r="6" spans="1:15" s="51" customFormat="1" ht="14.25" customHeight="1" x14ac:dyDescent="0.2">
      <c r="A6" s="52">
        <v>1981</v>
      </c>
      <c r="B6" s="46">
        <v>42307</v>
      </c>
      <c r="C6" s="47" t="s">
        <v>103</v>
      </c>
      <c r="D6" s="45">
        <v>21</v>
      </c>
      <c r="E6" s="45">
        <v>6</v>
      </c>
      <c r="F6" s="45" t="s">
        <v>6</v>
      </c>
      <c r="G6" s="45">
        <v>1</v>
      </c>
      <c r="H6" s="45"/>
      <c r="I6" s="45"/>
      <c r="J6" s="45"/>
      <c r="K6" s="48" t="s">
        <v>16</v>
      </c>
      <c r="L6" s="49" t="s">
        <v>103</v>
      </c>
      <c r="M6" s="50"/>
      <c r="N6" s="47" t="s">
        <v>135</v>
      </c>
      <c r="O6" s="47"/>
    </row>
    <row r="7" spans="1:15" s="51" customFormat="1" ht="14.25" customHeight="1" x14ac:dyDescent="0.2">
      <c r="A7" s="45">
        <v>1982</v>
      </c>
      <c r="B7" s="46">
        <v>42306</v>
      </c>
      <c r="C7" s="47" t="s">
        <v>103</v>
      </c>
      <c r="D7" s="45">
        <v>22</v>
      </c>
      <c r="E7" s="45">
        <v>0</v>
      </c>
      <c r="F7" s="45" t="s">
        <v>6</v>
      </c>
      <c r="G7" s="45">
        <v>1</v>
      </c>
      <c r="H7" s="45"/>
      <c r="I7" s="45"/>
      <c r="J7" s="45"/>
      <c r="K7" s="48" t="s">
        <v>17</v>
      </c>
      <c r="L7" s="49" t="s">
        <v>133</v>
      </c>
      <c r="M7" s="50"/>
      <c r="N7" s="47" t="s">
        <v>135</v>
      </c>
      <c r="O7" s="47"/>
    </row>
    <row r="8" spans="1:15" s="51" customFormat="1" ht="14.25" customHeight="1" x14ac:dyDescent="0.2">
      <c r="A8" s="52">
        <v>1983</v>
      </c>
      <c r="B8" s="46">
        <v>42306</v>
      </c>
      <c r="C8" s="47" t="s">
        <v>103</v>
      </c>
      <c r="D8" s="45">
        <v>34</v>
      </c>
      <c r="E8" s="45">
        <v>14</v>
      </c>
      <c r="F8" s="45" t="s">
        <v>6</v>
      </c>
      <c r="G8" s="45">
        <v>1</v>
      </c>
      <c r="H8" s="45"/>
      <c r="I8" s="45"/>
      <c r="J8" s="45"/>
      <c r="K8" s="48" t="s">
        <v>16</v>
      </c>
      <c r="L8" s="49" t="s">
        <v>103</v>
      </c>
      <c r="M8" s="50"/>
      <c r="N8" s="47" t="s">
        <v>142</v>
      </c>
      <c r="O8" s="47"/>
    </row>
    <row r="9" spans="1:15" s="51" customFormat="1" ht="14.25" customHeight="1" x14ac:dyDescent="0.2">
      <c r="A9" s="45">
        <v>1984</v>
      </c>
      <c r="B9" s="46">
        <v>42268</v>
      </c>
      <c r="C9" s="47" t="s">
        <v>103</v>
      </c>
      <c r="D9" s="45">
        <v>32</v>
      </c>
      <c r="E9" s="45">
        <v>0</v>
      </c>
      <c r="F9" s="45" t="s">
        <v>6</v>
      </c>
      <c r="G9" s="45">
        <v>1</v>
      </c>
      <c r="H9" s="45"/>
      <c r="I9" s="45"/>
      <c r="J9" s="45"/>
      <c r="K9" s="48" t="s">
        <v>16</v>
      </c>
      <c r="L9" s="49" t="s">
        <v>103</v>
      </c>
      <c r="M9" s="50"/>
      <c r="N9" s="47" t="s">
        <v>142</v>
      </c>
      <c r="O9" s="47"/>
    </row>
    <row r="10" spans="1:15" s="51" customFormat="1" ht="14.25" customHeight="1" x14ac:dyDescent="0.2">
      <c r="A10" s="52">
        <v>1985</v>
      </c>
      <c r="B10" s="46">
        <v>42267</v>
      </c>
      <c r="C10" s="47" t="s">
        <v>103</v>
      </c>
      <c r="D10" s="45">
        <v>7</v>
      </c>
      <c r="E10" s="45">
        <v>34</v>
      </c>
      <c r="F10" s="45" t="s">
        <v>7</v>
      </c>
      <c r="G10" s="45"/>
      <c r="H10" s="45">
        <v>1</v>
      </c>
      <c r="I10" s="45"/>
      <c r="J10" s="45"/>
      <c r="K10" s="48" t="s">
        <v>17</v>
      </c>
      <c r="L10" s="49" t="s">
        <v>133</v>
      </c>
      <c r="M10" s="50"/>
      <c r="N10" s="47" t="s">
        <v>142</v>
      </c>
      <c r="O10" s="47"/>
    </row>
    <row r="11" spans="1:15" s="51" customFormat="1" ht="14.25" customHeight="1" x14ac:dyDescent="0.2">
      <c r="A11" s="45">
        <v>1986</v>
      </c>
      <c r="B11" s="46">
        <v>42266</v>
      </c>
      <c r="C11" s="47" t="s">
        <v>103</v>
      </c>
      <c r="D11" s="45">
        <v>12</v>
      </c>
      <c r="E11" s="45">
        <v>7</v>
      </c>
      <c r="F11" s="45" t="s">
        <v>6</v>
      </c>
      <c r="G11" s="45">
        <v>1</v>
      </c>
      <c r="H11" s="45"/>
      <c r="I11" s="45"/>
      <c r="J11" s="45"/>
      <c r="K11" s="48" t="s">
        <v>16</v>
      </c>
      <c r="L11" s="49" t="s">
        <v>103</v>
      </c>
      <c r="M11" s="50"/>
      <c r="N11" s="47" t="s">
        <v>142</v>
      </c>
      <c r="O11" s="47"/>
    </row>
    <row r="12" spans="1:15" s="51" customFormat="1" ht="14.25" customHeight="1" x14ac:dyDescent="0.2">
      <c r="A12" s="52">
        <v>1987</v>
      </c>
      <c r="B12" s="46">
        <v>42265</v>
      </c>
      <c r="C12" s="47" t="s">
        <v>103</v>
      </c>
      <c r="D12" s="45">
        <v>44</v>
      </c>
      <c r="E12" s="45">
        <v>0</v>
      </c>
      <c r="F12" s="45" t="s">
        <v>6</v>
      </c>
      <c r="G12" s="45">
        <v>1</v>
      </c>
      <c r="H12" s="45"/>
      <c r="I12" s="45"/>
      <c r="J12" s="45"/>
      <c r="K12" s="48" t="s">
        <v>17</v>
      </c>
      <c r="L12" s="49" t="s">
        <v>133</v>
      </c>
      <c r="M12" s="50"/>
      <c r="N12" s="47" t="s">
        <v>142</v>
      </c>
      <c r="O12" s="47"/>
    </row>
    <row r="13" spans="1:15" s="51" customFormat="1" ht="14.25" customHeight="1" x14ac:dyDescent="0.2">
      <c r="A13" s="10"/>
      <c r="B13" s="11" t="s">
        <v>15</v>
      </c>
      <c r="C13" s="12" t="s">
        <v>15</v>
      </c>
      <c r="D13" s="10" t="s">
        <v>15</v>
      </c>
      <c r="E13" s="10" t="s">
        <v>15</v>
      </c>
      <c r="F13" s="10" t="s">
        <v>15</v>
      </c>
      <c r="G13" s="10"/>
      <c r="H13" s="10"/>
      <c r="I13" s="10"/>
      <c r="J13" s="10"/>
      <c r="K13" s="13"/>
      <c r="L13" s="14"/>
      <c r="M13" s="15"/>
      <c r="N13" s="12" t="s">
        <v>15</v>
      </c>
      <c r="O13" s="12" t="s">
        <v>15</v>
      </c>
    </row>
    <row r="14" spans="1:15" ht="14.25" customHeight="1" x14ac:dyDescent="0.25">
      <c r="A14" s="16"/>
      <c r="B14"/>
      <c r="D14" s="17">
        <f>SUM(D2:D12)</f>
        <v>233</v>
      </c>
      <c r="E14" s="17">
        <f>SUM(E2:E12)</f>
        <v>140</v>
      </c>
      <c r="G14" s="10">
        <f>SUM(G2:G12)</f>
        <v>8</v>
      </c>
      <c r="H14" s="10">
        <f>SUM(H2:H12)</f>
        <v>3</v>
      </c>
      <c r="I14" s="10">
        <f>SUM(I2:I12)</f>
        <v>0</v>
      </c>
      <c r="J14" s="18">
        <f>(G14+(I14/2))/(G14+H14+I14)</f>
        <v>0.72727272727272729</v>
      </c>
    </row>
    <row r="15" spans="1:15" ht="14.25" customHeight="1" x14ac:dyDescent="0.2">
      <c r="A15" s="16"/>
      <c r="D15" s="19">
        <f>AVERAGE(D2:D12)</f>
        <v>21.181818181818183</v>
      </c>
      <c r="E15" s="19">
        <f>AVERAGE(E2:E12)</f>
        <v>12.727272727272727</v>
      </c>
      <c r="F15" s="19">
        <f>D15-E15</f>
        <v>8.4545454545454568</v>
      </c>
    </row>
  </sheetData>
  <conditionalFormatting sqref="F15">
    <cfRule type="cellIs" dxfId="2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2003</v>
      </c>
      <c r="B2" s="46">
        <v>42259</v>
      </c>
      <c r="C2" s="47" t="s">
        <v>55</v>
      </c>
      <c r="D2" s="45">
        <v>24</v>
      </c>
      <c r="E2" s="45">
        <v>14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56</v>
      </c>
      <c r="M2" s="50"/>
      <c r="N2" s="47" t="s">
        <v>151</v>
      </c>
      <c r="O2" s="47"/>
    </row>
    <row r="3" spans="1:15" s="51" customFormat="1" ht="14.25" customHeight="1" x14ac:dyDescent="0.2">
      <c r="A3" s="45">
        <v>2004</v>
      </c>
      <c r="B3" s="46">
        <v>42264</v>
      </c>
      <c r="C3" s="47" t="s">
        <v>55</v>
      </c>
      <c r="D3" s="45">
        <v>30</v>
      </c>
      <c r="E3" s="45">
        <v>25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151</v>
      </c>
      <c r="O3" s="47"/>
    </row>
    <row r="4" spans="1:15" s="51" customFormat="1" ht="14.25" customHeight="1" x14ac:dyDescent="0.2">
      <c r="A4" s="52">
        <v>2005</v>
      </c>
      <c r="B4" s="46">
        <v>42263</v>
      </c>
      <c r="C4" s="47" t="s">
        <v>55</v>
      </c>
      <c r="D4" s="45">
        <v>7</v>
      </c>
      <c r="E4" s="45">
        <v>17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56</v>
      </c>
      <c r="M4" s="50"/>
      <c r="N4" s="47" t="s">
        <v>151</v>
      </c>
      <c r="O4" s="47"/>
    </row>
    <row r="5" spans="1:15" s="51" customFormat="1" ht="14.25" customHeight="1" x14ac:dyDescent="0.2">
      <c r="A5" s="45">
        <v>2006</v>
      </c>
      <c r="B5" s="46">
        <v>42262</v>
      </c>
      <c r="C5" s="47" t="s">
        <v>55</v>
      </c>
      <c r="D5" s="45">
        <v>48</v>
      </c>
      <c r="E5" s="45">
        <v>23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151</v>
      </c>
      <c r="O5" s="47"/>
    </row>
    <row r="6" spans="1:15" s="51" customFormat="1" ht="14.25" customHeight="1" x14ac:dyDescent="0.2">
      <c r="A6" s="52">
        <v>2007</v>
      </c>
      <c r="B6" s="46">
        <v>42261</v>
      </c>
      <c r="C6" s="47" t="s">
        <v>55</v>
      </c>
      <c r="D6" s="45">
        <v>28</v>
      </c>
      <c r="E6" s="45">
        <v>12</v>
      </c>
      <c r="F6" s="45" t="s">
        <v>6</v>
      </c>
      <c r="G6" s="45">
        <v>1</v>
      </c>
      <c r="H6" s="45"/>
      <c r="I6" s="45"/>
      <c r="J6" s="45"/>
      <c r="K6" s="48" t="s">
        <v>16</v>
      </c>
      <c r="L6" s="49" t="s">
        <v>56</v>
      </c>
      <c r="M6" s="50"/>
      <c r="N6" s="47" t="s">
        <v>151</v>
      </c>
      <c r="O6" s="47"/>
    </row>
    <row r="7" spans="1:15" s="51" customFormat="1" ht="14.25" customHeight="1" x14ac:dyDescent="0.2">
      <c r="A7" s="45">
        <v>2008</v>
      </c>
      <c r="B7" s="46">
        <v>42259</v>
      </c>
      <c r="C7" s="47" t="s">
        <v>55</v>
      </c>
      <c r="D7" s="45">
        <v>49</v>
      </c>
      <c r="E7" s="45">
        <v>27</v>
      </c>
      <c r="F7" s="45" t="s">
        <v>6</v>
      </c>
      <c r="G7" s="45">
        <v>1</v>
      </c>
      <c r="H7" s="45"/>
      <c r="I7" s="45"/>
      <c r="J7" s="45"/>
      <c r="K7" s="48" t="s">
        <v>17</v>
      </c>
      <c r="L7" s="49" t="s">
        <v>133</v>
      </c>
      <c r="M7" s="50"/>
      <c r="N7" s="47" t="s">
        <v>151</v>
      </c>
      <c r="O7" s="47"/>
    </row>
    <row r="8" spans="1:15" s="51" customFormat="1" ht="14.25" customHeight="1" x14ac:dyDescent="0.2">
      <c r="A8" s="52">
        <v>2009</v>
      </c>
      <c r="B8" s="46">
        <v>42258</v>
      </c>
      <c r="C8" s="47" t="s">
        <v>55</v>
      </c>
      <c r="D8" s="45">
        <v>37</v>
      </c>
      <c r="E8" s="45">
        <v>21</v>
      </c>
      <c r="F8" s="45" t="s">
        <v>6</v>
      </c>
      <c r="G8" s="45">
        <v>1</v>
      </c>
      <c r="H8" s="45"/>
      <c r="I8" s="45"/>
      <c r="J8" s="45"/>
      <c r="K8" s="48" t="s">
        <v>16</v>
      </c>
      <c r="L8" s="49" t="s">
        <v>56</v>
      </c>
      <c r="M8" s="50"/>
      <c r="N8" s="47" t="s">
        <v>151</v>
      </c>
      <c r="O8" s="47"/>
    </row>
    <row r="9" spans="1:15" s="51" customFormat="1" ht="14.25" customHeight="1" x14ac:dyDescent="0.2">
      <c r="A9" s="45">
        <v>2010</v>
      </c>
      <c r="B9" s="46">
        <v>42257</v>
      </c>
      <c r="C9" s="47" t="s">
        <v>55</v>
      </c>
      <c r="D9" s="45">
        <v>55</v>
      </c>
      <c r="E9" s="45">
        <v>35</v>
      </c>
      <c r="F9" s="45" t="s">
        <v>6</v>
      </c>
      <c r="G9" s="45">
        <v>1</v>
      </c>
      <c r="H9" s="45"/>
      <c r="I9" s="45"/>
      <c r="J9" s="45"/>
      <c r="K9" s="48" t="s">
        <v>17</v>
      </c>
      <c r="L9" s="49" t="s">
        <v>133</v>
      </c>
      <c r="M9" s="50"/>
      <c r="N9" s="47" t="s">
        <v>151</v>
      </c>
      <c r="O9" s="47"/>
    </row>
    <row r="10" spans="1:15" s="51" customFormat="1" ht="14.25" customHeight="1" x14ac:dyDescent="0.2">
      <c r="A10" s="52">
        <v>2011</v>
      </c>
      <c r="B10" s="46">
        <v>42256</v>
      </c>
      <c r="C10" s="47" t="s">
        <v>55</v>
      </c>
      <c r="D10" s="45">
        <v>56</v>
      </c>
      <c r="E10" s="45">
        <v>13</v>
      </c>
      <c r="F10" s="45" t="s">
        <v>6</v>
      </c>
      <c r="G10" s="45">
        <v>1</v>
      </c>
      <c r="H10" s="45"/>
      <c r="I10" s="45"/>
      <c r="J10" s="45"/>
      <c r="K10" s="48" t="s">
        <v>16</v>
      </c>
      <c r="L10" s="49" t="s">
        <v>56</v>
      </c>
      <c r="M10" s="50"/>
      <c r="N10" s="47" t="s">
        <v>151</v>
      </c>
      <c r="O10" s="47"/>
    </row>
    <row r="11" spans="1:15" s="51" customFormat="1" ht="14.25" customHeight="1" x14ac:dyDescent="0.2">
      <c r="A11" s="45">
        <v>2012</v>
      </c>
      <c r="B11" s="46">
        <v>42254</v>
      </c>
      <c r="C11" s="47" t="s">
        <v>55</v>
      </c>
      <c r="D11" s="45">
        <v>56</v>
      </c>
      <c r="E11" s="45">
        <v>14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151</v>
      </c>
      <c r="O11" s="47"/>
    </row>
    <row r="12" spans="1:15" s="51" customFormat="1" ht="14.25" customHeight="1" x14ac:dyDescent="0.2">
      <c r="A12" s="52">
        <v>2013</v>
      </c>
      <c r="B12" s="46">
        <v>42260</v>
      </c>
      <c r="C12" s="47" t="s">
        <v>55</v>
      </c>
      <c r="D12" s="45">
        <v>56</v>
      </c>
      <c r="E12" s="45">
        <v>6</v>
      </c>
      <c r="F12" s="45" t="s">
        <v>6</v>
      </c>
      <c r="G12" s="45">
        <v>1</v>
      </c>
      <c r="H12" s="45"/>
      <c r="I12" s="45"/>
      <c r="J12" s="45"/>
      <c r="K12" s="48" t="s">
        <v>16</v>
      </c>
      <c r="L12" s="49" t="s">
        <v>56</v>
      </c>
      <c r="M12" s="50"/>
      <c r="N12" s="47" t="s">
        <v>151</v>
      </c>
      <c r="O12" s="47"/>
    </row>
    <row r="13" spans="1:15" s="51" customFormat="1" ht="14.25" customHeight="1" x14ac:dyDescent="0.2">
      <c r="A13" s="45">
        <v>2014</v>
      </c>
      <c r="B13" s="46">
        <v>42259</v>
      </c>
      <c r="C13" s="47" t="s">
        <v>55</v>
      </c>
      <c r="D13" s="45">
        <v>70</v>
      </c>
      <c r="E13" s="45">
        <v>6</v>
      </c>
      <c r="F13" s="45" t="s">
        <v>6</v>
      </c>
      <c r="G13" s="45">
        <v>1</v>
      </c>
      <c r="H13" s="45"/>
      <c r="I13" s="45"/>
      <c r="J13" s="45"/>
      <c r="K13" s="48" t="s">
        <v>17</v>
      </c>
      <c r="L13" s="49" t="s">
        <v>133</v>
      </c>
      <c r="M13" s="50"/>
      <c r="N13" s="47" t="s">
        <v>151</v>
      </c>
      <c r="O13" s="47"/>
    </row>
    <row r="14" spans="1:15" s="51" customFormat="1" ht="14.25" customHeight="1" x14ac:dyDescent="0.2">
      <c r="A14" s="10"/>
      <c r="B14" s="11" t="s">
        <v>15</v>
      </c>
      <c r="C14" s="12" t="s">
        <v>15</v>
      </c>
      <c r="D14" s="10" t="s">
        <v>15</v>
      </c>
      <c r="E14" s="10" t="s">
        <v>15</v>
      </c>
      <c r="F14" s="10" t="s">
        <v>15</v>
      </c>
      <c r="G14" s="10"/>
      <c r="H14" s="10"/>
      <c r="I14" s="10"/>
      <c r="J14" s="10"/>
      <c r="K14" s="13"/>
      <c r="L14" s="14"/>
      <c r="M14" s="15"/>
      <c r="N14" s="12" t="s">
        <v>15</v>
      </c>
      <c r="O14" s="12" t="s">
        <v>15</v>
      </c>
    </row>
    <row r="15" spans="1:15" ht="14.25" customHeight="1" x14ac:dyDescent="0.25">
      <c r="A15" s="16"/>
      <c r="B15"/>
      <c r="D15" s="17">
        <f>SUM(D2:D13)</f>
        <v>516</v>
      </c>
      <c r="E15" s="17">
        <f>SUM(E2:E13)</f>
        <v>213</v>
      </c>
      <c r="G15" s="10">
        <f>SUM(G2:G13)</f>
        <v>11</v>
      </c>
      <c r="H15" s="10">
        <f>SUM(H2:H13)</f>
        <v>1</v>
      </c>
      <c r="I15" s="10">
        <f>SUM(I2:I13)</f>
        <v>0</v>
      </c>
      <c r="J15" s="18">
        <f>(G15+(I15/2))/(G15+H15+I15)</f>
        <v>0.91666666666666663</v>
      </c>
    </row>
    <row r="16" spans="1:15" ht="14.25" customHeight="1" x14ac:dyDescent="0.2">
      <c r="A16" s="16"/>
      <c r="D16" s="19">
        <f>AVERAGE(D2:D13)</f>
        <v>43</v>
      </c>
      <c r="E16" s="19">
        <f>AVERAGE(E2:E13)</f>
        <v>17.75</v>
      </c>
      <c r="F16" s="19">
        <f>D16-E16</f>
        <v>25.25</v>
      </c>
    </row>
  </sheetData>
  <conditionalFormatting sqref="F16">
    <cfRule type="cellIs" dxfId="1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1982</v>
      </c>
      <c r="B2" s="46">
        <v>42299</v>
      </c>
      <c r="C2" s="47" t="s">
        <v>35</v>
      </c>
      <c r="D2" s="45">
        <v>21</v>
      </c>
      <c r="E2" s="45">
        <v>6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44</v>
      </c>
      <c r="M2" s="50"/>
      <c r="N2" s="47" t="s">
        <v>135</v>
      </c>
      <c r="O2" s="47"/>
    </row>
    <row r="3" spans="1:15" s="51" customFormat="1" ht="14.25" customHeight="1" x14ac:dyDescent="0.2">
      <c r="A3" s="52">
        <v>1983</v>
      </c>
      <c r="B3" s="46">
        <v>42299</v>
      </c>
      <c r="C3" s="47" t="s">
        <v>35</v>
      </c>
      <c r="D3" s="45">
        <v>22</v>
      </c>
      <c r="E3" s="45">
        <v>12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142</v>
      </c>
      <c r="O3" s="47" t="s">
        <v>99</v>
      </c>
    </row>
    <row r="4" spans="1:15" s="51" customFormat="1" ht="14.25" customHeight="1" x14ac:dyDescent="0.2">
      <c r="A4" s="52">
        <v>1999</v>
      </c>
      <c r="B4" s="46">
        <v>42292</v>
      </c>
      <c r="C4" s="47" t="s">
        <v>35</v>
      </c>
      <c r="D4" s="45">
        <v>34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16</v>
      </c>
      <c r="L4" s="49" t="s">
        <v>44</v>
      </c>
      <c r="M4" s="50"/>
      <c r="N4" s="47" t="s">
        <v>151</v>
      </c>
      <c r="O4" s="47"/>
    </row>
    <row r="5" spans="1:15" s="51" customFormat="1" ht="14.25" customHeight="1" x14ac:dyDescent="0.2">
      <c r="A5" s="45">
        <v>2000</v>
      </c>
      <c r="B5" s="46">
        <v>42290</v>
      </c>
      <c r="C5" s="47" t="s">
        <v>35</v>
      </c>
      <c r="D5" s="45">
        <v>49</v>
      </c>
      <c r="E5" s="45">
        <v>13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151</v>
      </c>
      <c r="O5" s="47"/>
    </row>
    <row r="6" spans="1:15" s="51" customFormat="1" ht="14.25" customHeight="1" x14ac:dyDescent="0.2">
      <c r="A6" s="52">
        <v>2001</v>
      </c>
      <c r="B6" s="46">
        <v>42303</v>
      </c>
      <c r="C6" s="47" t="s">
        <v>35</v>
      </c>
      <c r="D6" s="45">
        <v>50</v>
      </c>
      <c r="E6" s="45">
        <v>0</v>
      </c>
      <c r="F6" s="45" t="s">
        <v>6</v>
      </c>
      <c r="G6" s="45">
        <v>1</v>
      </c>
      <c r="H6" s="45"/>
      <c r="I6" s="45"/>
      <c r="J6" s="45"/>
      <c r="K6" s="48" t="s">
        <v>17</v>
      </c>
      <c r="L6" s="49" t="s">
        <v>133</v>
      </c>
      <c r="M6" s="50"/>
      <c r="N6" s="47" t="s">
        <v>151</v>
      </c>
      <c r="O6" s="47"/>
    </row>
    <row r="7" spans="1:15" s="51" customFormat="1" ht="14.25" customHeight="1" x14ac:dyDescent="0.2">
      <c r="A7" s="45">
        <v>2002</v>
      </c>
      <c r="B7" s="46">
        <v>42302</v>
      </c>
      <c r="C7" s="47" t="s">
        <v>35</v>
      </c>
      <c r="D7" s="45">
        <v>56</v>
      </c>
      <c r="E7" s="45">
        <v>0</v>
      </c>
      <c r="F7" s="45" t="s">
        <v>6</v>
      </c>
      <c r="G7" s="45">
        <v>1</v>
      </c>
      <c r="H7" s="45"/>
      <c r="I7" s="45"/>
      <c r="J7" s="45"/>
      <c r="K7" s="48" t="s">
        <v>16</v>
      </c>
      <c r="L7" s="49" t="s">
        <v>44</v>
      </c>
      <c r="M7" s="50"/>
      <c r="N7" s="47" t="s">
        <v>151</v>
      </c>
      <c r="O7" s="47"/>
    </row>
    <row r="8" spans="1:15" s="51" customFormat="1" ht="14.25" customHeight="1" x14ac:dyDescent="0.2">
      <c r="A8" s="52">
        <v>2003</v>
      </c>
      <c r="B8" s="46">
        <v>42315</v>
      </c>
      <c r="C8" s="47" t="s">
        <v>35</v>
      </c>
      <c r="D8" s="45">
        <v>17</v>
      </c>
      <c r="E8" s="45">
        <v>0</v>
      </c>
      <c r="F8" s="45" t="s">
        <v>6</v>
      </c>
      <c r="G8" s="45">
        <v>1</v>
      </c>
      <c r="H8" s="45"/>
      <c r="I8" s="45"/>
      <c r="J8" s="45"/>
      <c r="K8" s="48" t="s">
        <v>17</v>
      </c>
      <c r="L8" s="49" t="s">
        <v>133</v>
      </c>
      <c r="M8" s="50"/>
      <c r="N8" s="47" t="s">
        <v>151</v>
      </c>
      <c r="O8" s="47"/>
    </row>
    <row r="9" spans="1:15" s="51" customFormat="1" ht="14.25" customHeight="1" x14ac:dyDescent="0.2">
      <c r="A9" s="45">
        <v>2004</v>
      </c>
      <c r="B9" s="46">
        <v>42320</v>
      </c>
      <c r="C9" s="47" t="s">
        <v>35</v>
      </c>
      <c r="D9" s="45">
        <v>26</v>
      </c>
      <c r="E9" s="45">
        <v>19</v>
      </c>
      <c r="F9" s="45" t="s">
        <v>6</v>
      </c>
      <c r="G9" s="45">
        <v>1</v>
      </c>
      <c r="H9" s="45"/>
      <c r="I9" s="45"/>
      <c r="J9" s="45"/>
      <c r="K9" s="48" t="s">
        <v>16</v>
      </c>
      <c r="L9" s="49" t="s">
        <v>44</v>
      </c>
      <c r="M9" s="50"/>
      <c r="N9" s="47" t="s">
        <v>151</v>
      </c>
      <c r="O9" s="47"/>
    </row>
    <row r="10" spans="1:15" s="51" customFormat="1" ht="14.25" customHeight="1" x14ac:dyDescent="0.2">
      <c r="A10" s="52">
        <v>2005</v>
      </c>
      <c r="B10" s="46">
        <v>42291</v>
      </c>
      <c r="C10" s="47" t="s">
        <v>35</v>
      </c>
      <c r="D10" s="45">
        <v>35</v>
      </c>
      <c r="E10" s="45">
        <v>7</v>
      </c>
      <c r="F10" s="45" t="s">
        <v>6</v>
      </c>
      <c r="G10" s="45">
        <v>1</v>
      </c>
      <c r="H10" s="45"/>
      <c r="I10" s="45"/>
      <c r="J10" s="45"/>
      <c r="K10" s="48" t="s">
        <v>17</v>
      </c>
      <c r="L10" s="49" t="s">
        <v>133</v>
      </c>
      <c r="M10" s="50"/>
      <c r="N10" s="47" t="s">
        <v>151</v>
      </c>
      <c r="O10" s="47"/>
    </row>
    <row r="11" spans="1:15" s="51" customFormat="1" ht="14.25" customHeight="1" x14ac:dyDescent="0.2">
      <c r="A11" s="45">
        <v>2006</v>
      </c>
      <c r="B11" s="46">
        <v>42290</v>
      </c>
      <c r="C11" s="47" t="s">
        <v>35</v>
      </c>
      <c r="D11" s="45">
        <v>42</v>
      </c>
      <c r="E11" s="45">
        <v>7</v>
      </c>
      <c r="F11" s="45" t="s">
        <v>6</v>
      </c>
      <c r="G11" s="45">
        <v>1</v>
      </c>
      <c r="H11" s="45"/>
      <c r="I11" s="45"/>
      <c r="J11" s="45"/>
      <c r="K11" s="48" t="s">
        <v>16</v>
      </c>
      <c r="L11" s="49" t="s">
        <v>44</v>
      </c>
      <c r="M11" s="50"/>
      <c r="N11" s="47" t="s">
        <v>151</v>
      </c>
      <c r="O11" s="47"/>
    </row>
    <row r="12" spans="1:15" s="51" customFormat="1" ht="14.25" customHeight="1" x14ac:dyDescent="0.2">
      <c r="A12" s="52">
        <v>2007</v>
      </c>
      <c r="B12" s="46">
        <v>42317</v>
      </c>
      <c r="C12" s="47" t="s">
        <v>35</v>
      </c>
      <c r="D12" s="45">
        <v>45</v>
      </c>
      <c r="E12" s="45">
        <v>13</v>
      </c>
      <c r="F12" s="45" t="s">
        <v>6</v>
      </c>
      <c r="G12" s="45">
        <v>1</v>
      </c>
      <c r="H12" s="45"/>
      <c r="I12" s="45"/>
      <c r="J12" s="45"/>
      <c r="K12" s="48" t="s">
        <v>17</v>
      </c>
      <c r="L12" s="49" t="s">
        <v>133</v>
      </c>
      <c r="M12" s="50"/>
      <c r="N12" s="47" t="s">
        <v>151</v>
      </c>
      <c r="O12" s="47"/>
    </row>
    <row r="13" spans="1:15" s="51" customFormat="1" ht="14.25" customHeight="1" x14ac:dyDescent="0.2">
      <c r="A13" s="45">
        <v>2008</v>
      </c>
      <c r="B13" s="46">
        <v>42315</v>
      </c>
      <c r="C13" s="47" t="s">
        <v>35</v>
      </c>
      <c r="D13" s="45">
        <v>41</v>
      </c>
      <c r="E13" s="45">
        <v>14</v>
      </c>
      <c r="F13" s="45" t="s">
        <v>6</v>
      </c>
      <c r="G13" s="45">
        <v>1</v>
      </c>
      <c r="H13" s="45"/>
      <c r="I13" s="45"/>
      <c r="J13" s="45"/>
      <c r="K13" s="48" t="s">
        <v>16</v>
      </c>
      <c r="L13" s="49" t="s">
        <v>44</v>
      </c>
      <c r="M13" s="50"/>
      <c r="N13" s="47" t="s">
        <v>151</v>
      </c>
      <c r="O13" s="47"/>
    </row>
    <row r="14" spans="1:15" s="51" customFormat="1" ht="14.25" customHeight="1" x14ac:dyDescent="0.2">
      <c r="A14" s="52">
        <v>2009</v>
      </c>
      <c r="B14" s="46">
        <v>42293</v>
      </c>
      <c r="C14" s="47" t="s">
        <v>35</v>
      </c>
      <c r="D14" s="45">
        <v>61</v>
      </c>
      <c r="E14" s="45">
        <v>42</v>
      </c>
      <c r="F14" s="45" t="s">
        <v>6</v>
      </c>
      <c r="G14" s="45">
        <v>1</v>
      </c>
      <c r="H14" s="45"/>
      <c r="I14" s="45"/>
      <c r="J14" s="45"/>
      <c r="K14" s="48" t="s">
        <v>17</v>
      </c>
      <c r="L14" s="49" t="s">
        <v>133</v>
      </c>
      <c r="M14" s="50"/>
      <c r="N14" s="47" t="s">
        <v>151</v>
      </c>
      <c r="O14" s="47"/>
    </row>
    <row r="15" spans="1:15" s="51" customFormat="1" ht="14.25" customHeight="1" x14ac:dyDescent="0.2">
      <c r="A15" s="45">
        <v>2010</v>
      </c>
      <c r="B15" s="46">
        <v>42292</v>
      </c>
      <c r="C15" s="47" t="s">
        <v>35</v>
      </c>
      <c r="D15" s="45">
        <v>49</v>
      </c>
      <c r="E15" s="45">
        <v>0</v>
      </c>
      <c r="F15" s="45" t="s">
        <v>6</v>
      </c>
      <c r="G15" s="45">
        <v>1</v>
      </c>
      <c r="H15" s="45"/>
      <c r="I15" s="45"/>
      <c r="J15" s="45"/>
      <c r="K15" s="48" t="s">
        <v>16</v>
      </c>
      <c r="L15" s="49" t="s">
        <v>44</v>
      </c>
      <c r="M15" s="50"/>
      <c r="N15" s="47" t="s">
        <v>151</v>
      </c>
      <c r="O15" s="47"/>
    </row>
    <row r="16" spans="1:15" s="51" customFormat="1" ht="14.25" customHeight="1" x14ac:dyDescent="0.2">
      <c r="A16" s="52">
        <v>2011</v>
      </c>
      <c r="B16" s="46">
        <v>42270</v>
      </c>
      <c r="C16" s="47" t="s">
        <v>35</v>
      </c>
      <c r="D16" s="45">
        <v>48</v>
      </c>
      <c r="E16" s="45">
        <v>0</v>
      </c>
      <c r="F16" s="45" t="s">
        <v>6</v>
      </c>
      <c r="G16" s="45">
        <v>1</v>
      </c>
      <c r="H16" s="45"/>
      <c r="I16" s="45"/>
      <c r="J16" s="45"/>
      <c r="K16" s="48" t="s">
        <v>17</v>
      </c>
      <c r="L16" s="49" t="s">
        <v>133</v>
      </c>
      <c r="M16" s="50"/>
      <c r="N16" s="47" t="s">
        <v>151</v>
      </c>
      <c r="O16" s="47"/>
    </row>
    <row r="17" spans="1:15" s="51" customFormat="1" ht="14.25" customHeight="1" x14ac:dyDescent="0.2">
      <c r="A17" s="45">
        <v>2012</v>
      </c>
      <c r="B17" s="46">
        <v>42268</v>
      </c>
      <c r="C17" s="47" t="s">
        <v>35</v>
      </c>
      <c r="D17" s="45">
        <v>56</v>
      </c>
      <c r="E17" s="45">
        <v>6</v>
      </c>
      <c r="F17" s="45" t="s">
        <v>6</v>
      </c>
      <c r="G17" s="45">
        <v>1</v>
      </c>
      <c r="H17" s="45"/>
      <c r="I17" s="45"/>
      <c r="J17" s="45"/>
      <c r="K17" s="48" t="s">
        <v>16</v>
      </c>
      <c r="L17" s="49" t="s">
        <v>44</v>
      </c>
      <c r="M17" s="50"/>
      <c r="N17" s="47" t="s">
        <v>151</v>
      </c>
      <c r="O17" s="47"/>
    </row>
    <row r="18" spans="1:15" s="51" customFormat="1" ht="14.25" customHeight="1" x14ac:dyDescent="0.2">
      <c r="A18" s="52">
        <v>2013</v>
      </c>
      <c r="B18" s="46">
        <v>42288</v>
      </c>
      <c r="C18" s="47" t="s">
        <v>35</v>
      </c>
      <c r="D18" s="45">
        <v>51</v>
      </c>
      <c r="E18" s="45">
        <v>6</v>
      </c>
      <c r="F18" s="45" t="s">
        <v>6</v>
      </c>
      <c r="G18" s="45">
        <v>1</v>
      </c>
      <c r="H18" s="45"/>
      <c r="I18" s="45"/>
      <c r="J18" s="45"/>
      <c r="K18" s="48" t="s">
        <v>17</v>
      </c>
      <c r="L18" s="49" t="s">
        <v>133</v>
      </c>
      <c r="M18" s="50"/>
      <c r="N18" s="47" t="s">
        <v>151</v>
      </c>
      <c r="O18" s="47"/>
    </row>
    <row r="19" spans="1:15" s="51" customFormat="1" ht="14.25" customHeight="1" x14ac:dyDescent="0.2">
      <c r="A19" s="45">
        <v>2014</v>
      </c>
      <c r="B19" s="46">
        <v>42287</v>
      </c>
      <c r="C19" s="47" t="s">
        <v>35</v>
      </c>
      <c r="D19" s="45">
        <v>48</v>
      </c>
      <c r="E19" s="45">
        <v>6</v>
      </c>
      <c r="F19" s="45" t="s">
        <v>6</v>
      </c>
      <c r="G19" s="45">
        <v>1</v>
      </c>
      <c r="H19" s="45"/>
      <c r="I19" s="45"/>
      <c r="J19" s="45"/>
      <c r="K19" s="48" t="s">
        <v>16</v>
      </c>
      <c r="L19" s="49" t="s">
        <v>44</v>
      </c>
      <c r="M19" s="50"/>
      <c r="N19" s="47" t="s">
        <v>151</v>
      </c>
      <c r="O19" s="47"/>
    </row>
    <row r="20" spans="1:15" s="51" customFormat="1" ht="14.25" customHeight="1" x14ac:dyDescent="0.2">
      <c r="A20" s="52">
        <v>2015</v>
      </c>
      <c r="B20" s="46">
        <v>42293</v>
      </c>
      <c r="C20" s="47" t="s">
        <v>35</v>
      </c>
      <c r="D20" s="45">
        <v>73</v>
      </c>
      <c r="E20" s="45">
        <v>30</v>
      </c>
      <c r="F20" s="45" t="s">
        <v>6</v>
      </c>
      <c r="G20" s="45">
        <v>1</v>
      </c>
      <c r="H20" s="45"/>
      <c r="I20" s="45"/>
      <c r="J20" s="45"/>
      <c r="K20" s="48" t="s">
        <v>17</v>
      </c>
      <c r="L20" s="49" t="s">
        <v>133</v>
      </c>
      <c r="M20" s="50"/>
      <c r="N20" s="47" t="s">
        <v>151</v>
      </c>
      <c r="O20" s="47"/>
    </row>
    <row r="21" spans="1:15" s="51" customFormat="1" ht="14.25" customHeight="1" x14ac:dyDescent="0.2">
      <c r="A21" s="45">
        <v>2016</v>
      </c>
      <c r="B21" s="46">
        <v>42657</v>
      </c>
      <c r="C21" s="47" t="s">
        <v>35</v>
      </c>
      <c r="D21" s="45">
        <v>63</v>
      </c>
      <c r="E21" s="45">
        <v>15</v>
      </c>
      <c r="F21" s="45" t="s">
        <v>6</v>
      </c>
      <c r="G21" s="45">
        <v>1</v>
      </c>
      <c r="H21" s="45"/>
      <c r="I21" s="45"/>
      <c r="J21" s="45"/>
      <c r="K21" s="48" t="s">
        <v>16</v>
      </c>
      <c r="L21" s="49" t="s">
        <v>44</v>
      </c>
      <c r="M21" s="50"/>
      <c r="N21" s="47" t="s">
        <v>151</v>
      </c>
      <c r="O21" s="47"/>
    </row>
    <row r="22" spans="1:15" s="51" customFormat="1" ht="14.25" customHeight="1" x14ac:dyDescent="0.2">
      <c r="A22" s="10"/>
      <c r="B22" s="11" t="s">
        <v>15</v>
      </c>
      <c r="C22" s="12" t="s">
        <v>15</v>
      </c>
      <c r="D22" s="10" t="s">
        <v>15</v>
      </c>
      <c r="E22" s="10" t="s">
        <v>15</v>
      </c>
      <c r="F22" s="10" t="s">
        <v>15</v>
      </c>
      <c r="G22" s="10"/>
      <c r="H22" s="10"/>
      <c r="I22" s="10"/>
      <c r="J22" s="10"/>
      <c r="K22" s="13"/>
      <c r="L22" s="14"/>
      <c r="M22" s="15"/>
      <c r="N22" s="12" t="s">
        <v>15</v>
      </c>
      <c r="O22" s="12" t="s">
        <v>15</v>
      </c>
    </row>
    <row r="23" spans="1:15" ht="14.25" customHeight="1" x14ac:dyDescent="0.25">
      <c r="A23" s="16"/>
      <c r="B23"/>
      <c r="D23" s="17">
        <f>SUM(D2:D21)</f>
        <v>887</v>
      </c>
      <c r="E23" s="17">
        <f>SUM(E2:E21)</f>
        <v>202</v>
      </c>
      <c r="G23" s="10">
        <f>SUM(G2:G21)</f>
        <v>20</v>
      </c>
      <c r="H23" s="10">
        <f>SUM(H2:H21)</f>
        <v>0</v>
      </c>
      <c r="I23" s="10">
        <f>SUM(I2:I21)</f>
        <v>0</v>
      </c>
      <c r="J23" s="18">
        <f>(G23+(I23/2))/(G23+H23+I23)</f>
        <v>1</v>
      </c>
    </row>
    <row r="24" spans="1:15" ht="14.25" customHeight="1" x14ac:dyDescent="0.2">
      <c r="A24" s="16"/>
      <c r="D24" s="19">
        <f>AVERAGE(D2:D21)</f>
        <v>44.35</v>
      </c>
      <c r="E24" s="19">
        <f>AVERAGE(E2:E21)</f>
        <v>10.1</v>
      </c>
      <c r="F24" s="19">
        <f>D24-E24</f>
        <v>34.25</v>
      </c>
    </row>
  </sheetData>
  <conditionalFormatting sqref="F24">
    <cfRule type="cellIs" dxfId="1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4"/>
  <sheetViews>
    <sheetView workbookViewId="0">
      <pane ySplit="1" topLeftCell="A5" activePane="bottomLeft" state="frozen"/>
      <selection pane="bottomLeft" activeCell="C42" sqref="C4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1974</v>
      </c>
      <c r="B2" s="46">
        <v>42309</v>
      </c>
      <c r="C2" s="47" t="s">
        <v>33</v>
      </c>
      <c r="D2" s="45">
        <v>12</v>
      </c>
      <c r="E2" s="45">
        <v>20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41</v>
      </c>
      <c r="M2" s="50" t="s">
        <v>100</v>
      </c>
      <c r="N2" s="47" t="s">
        <v>135</v>
      </c>
      <c r="O2" s="47"/>
    </row>
    <row r="3" spans="1:15" s="51" customFormat="1" ht="14.25" customHeight="1" x14ac:dyDescent="0.2">
      <c r="A3" s="52">
        <v>1975</v>
      </c>
      <c r="B3" s="46">
        <v>42309</v>
      </c>
      <c r="C3" s="47" t="s">
        <v>33</v>
      </c>
      <c r="D3" s="45">
        <v>27</v>
      </c>
      <c r="E3" s="45">
        <v>0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135</v>
      </c>
      <c r="O3" s="47"/>
    </row>
    <row r="4" spans="1:15" s="51" customFormat="1" ht="14.25" customHeight="1" x14ac:dyDescent="0.2">
      <c r="A4" s="45">
        <v>1976</v>
      </c>
      <c r="B4" s="46">
        <v>42250</v>
      </c>
      <c r="C4" s="47" t="s">
        <v>33</v>
      </c>
      <c r="D4" s="45">
        <v>19</v>
      </c>
      <c r="E4" s="45">
        <v>12</v>
      </c>
      <c r="F4" s="45" t="s">
        <v>6</v>
      </c>
      <c r="G4" s="45">
        <v>1</v>
      </c>
      <c r="H4" s="45"/>
      <c r="I4" s="45"/>
      <c r="J4" s="45"/>
      <c r="K4" s="48" t="s">
        <v>16</v>
      </c>
      <c r="L4" s="49" t="s">
        <v>41</v>
      </c>
      <c r="M4" s="50" t="s">
        <v>100</v>
      </c>
      <c r="N4" s="47" t="s">
        <v>135</v>
      </c>
      <c r="O4" s="47"/>
    </row>
    <row r="5" spans="1:15" s="51" customFormat="1" ht="14.25" customHeight="1" x14ac:dyDescent="0.2">
      <c r="A5" s="45">
        <v>1976</v>
      </c>
      <c r="B5" s="46">
        <v>42321</v>
      </c>
      <c r="C5" s="47" t="s">
        <v>33</v>
      </c>
      <c r="D5" s="45">
        <v>6</v>
      </c>
      <c r="E5" s="45">
        <v>7</v>
      </c>
      <c r="F5" s="45" t="s">
        <v>7</v>
      </c>
      <c r="G5" s="45"/>
      <c r="H5" s="45">
        <v>1</v>
      </c>
      <c r="I5" s="45"/>
      <c r="J5" s="45"/>
      <c r="K5" s="48" t="s">
        <v>20</v>
      </c>
      <c r="L5" s="49" t="s">
        <v>136</v>
      </c>
      <c r="M5" s="50" t="s">
        <v>119</v>
      </c>
      <c r="N5" s="47" t="s">
        <v>135</v>
      </c>
      <c r="O5" s="47" t="s">
        <v>60</v>
      </c>
    </row>
    <row r="6" spans="1:15" s="51" customFormat="1" ht="14.25" customHeight="1" x14ac:dyDescent="0.2">
      <c r="A6" s="52">
        <v>1977</v>
      </c>
      <c r="B6" s="46">
        <v>42249</v>
      </c>
      <c r="C6" s="47" t="s">
        <v>33</v>
      </c>
      <c r="D6" s="45">
        <v>12</v>
      </c>
      <c r="E6" s="45">
        <v>34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135</v>
      </c>
      <c r="O6" s="47"/>
    </row>
    <row r="7" spans="1:15" s="51" customFormat="1" ht="14.25" customHeight="1" x14ac:dyDescent="0.2">
      <c r="A7" s="45">
        <v>1978</v>
      </c>
      <c r="B7" s="46">
        <v>42248</v>
      </c>
      <c r="C7" s="47" t="s">
        <v>33</v>
      </c>
      <c r="D7" s="45">
        <v>6</v>
      </c>
      <c r="E7" s="45">
        <v>34</v>
      </c>
      <c r="F7" s="45" t="s">
        <v>7</v>
      </c>
      <c r="G7" s="45"/>
      <c r="H7" s="45">
        <v>1</v>
      </c>
      <c r="I7" s="45"/>
      <c r="J7" s="45"/>
      <c r="K7" s="48" t="s">
        <v>16</v>
      </c>
      <c r="L7" s="49" t="s">
        <v>41</v>
      </c>
      <c r="M7" s="50" t="s">
        <v>100</v>
      </c>
      <c r="N7" s="47" t="s">
        <v>135</v>
      </c>
      <c r="O7" s="47"/>
    </row>
    <row r="8" spans="1:15" s="51" customFormat="1" ht="14.25" customHeight="1" x14ac:dyDescent="0.2">
      <c r="A8" s="52">
        <v>1979</v>
      </c>
      <c r="B8" s="46">
        <v>42254</v>
      </c>
      <c r="C8" s="47" t="s">
        <v>33</v>
      </c>
      <c r="D8" s="45">
        <v>7</v>
      </c>
      <c r="E8" s="45">
        <v>22</v>
      </c>
      <c r="F8" s="45" t="s">
        <v>7</v>
      </c>
      <c r="G8" s="45"/>
      <c r="H8" s="45">
        <v>1</v>
      </c>
      <c r="I8" s="45"/>
      <c r="J8" s="45"/>
      <c r="K8" s="48" t="s">
        <v>17</v>
      </c>
      <c r="L8" s="49" t="s">
        <v>133</v>
      </c>
      <c r="M8" s="50"/>
      <c r="N8" s="47" t="s">
        <v>135</v>
      </c>
      <c r="O8" s="47"/>
    </row>
    <row r="9" spans="1:15" s="51" customFormat="1" ht="14.25" customHeight="1" x14ac:dyDescent="0.2">
      <c r="A9" s="45">
        <v>1980</v>
      </c>
      <c r="B9" s="46">
        <v>42273</v>
      </c>
      <c r="C9" s="47" t="s">
        <v>33</v>
      </c>
      <c r="D9" s="45">
        <v>7</v>
      </c>
      <c r="E9" s="45">
        <v>41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41</v>
      </c>
      <c r="M9" s="50" t="s">
        <v>100</v>
      </c>
      <c r="N9" s="47" t="s">
        <v>135</v>
      </c>
      <c r="O9" s="47"/>
    </row>
    <row r="10" spans="1:15" s="51" customFormat="1" ht="14.25" customHeight="1" x14ac:dyDescent="0.2">
      <c r="A10" s="52">
        <v>1981</v>
      </c>
      <c r="B10" s="46">
        <v>42272</v>
      </c>
      <c r="C10" s="47" t="s">
        <v>33</v>
      </c>
      <c r="D10" s="45">
        <v>0</v>
      </c>
      <c r="E10" s="45">
        <v>27</v>
      </c>
      <c r="F10" s="45" t="s">
        <v>7</v>
      </c>
      <c r="G10" s="45"/>
      <c r="H10" s="45">
        <v>1</v>
      </c>
      <c r="I10" s="45"/>
      <c r="J10" s="45"/>
      <c r="K10" s="48" t="s">
        <v>17</v>
      </c>
      <c r="L10" s="49" t="s">
        <v>133</v>
      </c>
      <c r="M10" s="50"/>
      <c r="N10" s="47" t="s">
        <v>135</v>
      </c>
      <c r="O10" s="47"/>
    </row>
    <row r="11" spans="1:15" s="51" customFormat="1" ht="14.25" customHeight="1" x14ac:dyDescent="0.2">
      <c r="A11" s="45">
        <v>1992</v>
      </c>
      <c r="B11" s="46">
        <v>42265</v>
      </c>
      <c r="C11" s="47" t="s">
        <v>33</v>
      </c>
      <c r="D11" s="45">
        <v>7</v>
      </c>
      <c r="E11" s="45">
        <v>36</v>
      </c>
      <c r="F11" s="45" t="s">
        <v>7</v>
      </c>
      <c r="G11" s="45"/>
      <c r="H11" s="45">
        <v>1</v>
      </c>
      <c r="I11" s="45"/>
      <c r="J11" s="45"/>
      <c r="K11" s="48" t="s">
        <v>16</v>
      </c>
      <c r="L11" s="49" t="s">
        <v>41</v>
      </c>
      <c r="M11" s="50" t="s">
        <v>100</v>
      </c>
      <c r="N11" s="47" t="s">
        <v>150</v>
      </c>
      <c r="O11" s="47"/>
    </row>
    <row r="12" spans="1:15" s="51" customFormat="1" ht="14.25" customHeight="1" x14ac:dyDescent="0.2">
      <c r="A12" s="52">
        <v>1993</v>
      </c>
      <c r="B12" s="46">
        <v>42264</v>
      </c>
      <c r="C12" s="47" t="s">
        <v>33</v>
      </c>
      <c r="D12" s="45">
        <v>0</v>
      </c>
      <c r="E12" s="45">
        <v>21</v>
      </c>
      <c r="F12" s="45" t="s">
        <v>7</v>
      </c>
      <c r="G12" s="45"/>
      <c r="H12" s="45">
        <v>1</v>
      </c>
      <c r="I12" s="45"/>
      <c r="J12" s="45"/>
      <c r="K12" s="48" t="s">
        <v>17</v>
      </c>
      <c r="L12" s="49" t="s">
        <v>133</v>
      </c>
      <c r="M12" s="50"/>
      <c r="N12" s="47" t="s">
        <v>150</v>
      </c>
      <c r="O12" s="47"/>
    </row>
    <row r="13" spans="1:15" s="51" customFormat="1" ht="14.25" customHeight="1" x14ac:dyDescent="0.2">
      <c r="A13" s="45">
        <v>1994</v>
      </c>
      <c r="B13" s="46">
        <v>42263</v>
      </c>
      <c r="C13" s="47" t="s">
        <v>33</v>
      </c>
      <c r="D13" s="45">
        <v>22</v>
      </c>
      <c r="E13" s="45">
        <v>21</v>
      </c>
      <c r="F13" s="45" t="s">
        <v>6</v>
      </c>
      <c r="G13" s="45">
        <v>1</v>
      </c>
      <c r="H13" s="45"/>
      <c r="I13" s="45"/>
      <c r="J13" s="45"/>
      <c r="K13" s="48" t="s">
        <v>16</v>
      </c>
      <c r="L13" s="49" t="s">
        <v>41</v>
      </c>
      <c r="M13" s="50" t="s">
        <v>100</v>
      </c>
      <c r="N13" s="47" t="s">
        <v>150</v>
      </c>
      <c r="O13" s="47"/>
    </row>
    <row r="14" spans="1:15" s="51" customFormat="1" ht="14.25" customHeight="1" x14ac:dyDescent="0.2">
      <c r="A14" s="52">
        <v>1995</v>
      </c>
      <c r="B14" s="46">
        <v>42262</v>
      </c>
      <c r="C14" s="47" t="s">
        <v>33</v>
      </c>
      <c r="D14" s="45">
        <v>6</v>
      </c>
      <c r="E14" s="45">
        <v>7</v>
      </c>
      <c r="F14" s="45" t="s">
        <v>7</v>
      </c>
      <c r="G14" s="45"/>
      <c r="H14" s="45">
        <v>1</v>
      </c>
      <c r="I14" s="45"/>
      <c r="J14" s="45"/>
      <c r="K14" s="48" t="s">
        <v>17</v>
      </c>
      <c r="L14" s="49" t="s">
        <v>133</v>
      </c>
      <c r="M14" s="50"/>
      <c r="N14" s="47" t="s">
        <v>150</v>
      </c>
      <c r="O14" s="47"/>
    </row>
    <row r="15" spans="1:15" s="51" customFormat="1" ht="14.25" customHeight="1" x14ac:dyDescent="0.2">
      <c r="A15" s="45">
        <v>1996</v>
      </c>
      <c r="B15" s="46">
        <v>42260</v>
      </c>
      <c r="C15" s="47" t="s">
        <v>33</v>
      </c>
      <c r="D15" s="45">
        <v>7</v>
      </c>
      <c r="E15" s="45">
        <v>13</v>
      </c>
      <c r="F15" s="45" t="s">
        <v>7</v>
      </c>
      <c r="G15" s="45"/>
      <c r="H15" s="45">
        <v>1</v>
      </c>
      <c r="I15" s="45"/>
      <c r="J15" s="45"/>
      <c r="K15" s="48" t="s">
        <v>17</v>
      </c>
      <c r="L15" s="49" t="s">
        <v>133</v>
      </c>
      <c r="M15" s="50"/>
      <c r="N15" s="47" t="s">
        <v>151</v>
      </c>
      <c r="O15" s="47"/>
    </row>
    <row r="16" spans="1:15" s="51" customFormat="1" ht="14.25" customHeight="1" x14ac:dyDescent="0.2">
      <c r="A16" s="52">
        <v>1997</v>
      </c>
      <c r="B16" s="46">
        <v>42259</v>
      </c>
      <c r="C16" s="47" t="s">
        <v>33</v>
      </c>
      <c r="D16" s="45">
        <v>14</v>
      </c>
      <c r="E16" s="45">
        <v>27</v>
      </c>
      <c r="F16" s="45" t="s">
        <v>7</v>
      </c>
      <c r="G16" s="45"/>
      <c r="H16" s="45">
        <v>1</v>
      </c>
      <c r="I16" s="45"/>
      <c r="J16" s="45"/>
      <c r="K16" s="48" t="s">
        <v>16</v>
      </c>
      <c r="L16" s="49" t="s">
        <v>41</v>
      </c>
      <c r="M16" s="50"/>
      <c r="N16" s="47" t="s">
        <v>151</v>
      </c>
      <c r="O16" s="47"/>
    </row>
    <row r="17" spans="1:15" s="51" customFormat="1" ht="14.25" customHeight="1" x14ac:dyDescent="0.2">
      <c r="A17" s="45">
        <v>1998</v>
      </c>
      <c r="B17" s="46">
        <v>42258</v>
      </c>
      <c r="C17" s="47" t="s">
        <v>33</v>
      </c>
      <c r="D17" s="45">
        <v>35</v>
      </c>
      <c r="E17" s="45">
        <v>18</v>
      </c>
      <c r="F17" s="45" t="s">
        <v>6</v>
      </c>
      <c r="G17" s="45">
        <v>1</v>
      </c>
      <c r="H17" s="45"/>
      <c r="I17" s="45"/>
      <c r="J17" s="45"/>
      <c r="K17" s="48" t="s">
        <v>17</v>
      </c>
      <c r="L17" s="49" t="s">
        <v>133</v>
      </c>
      <c r="M17" s="50"/>
      <c r="N17" s="47" t="s">
        <v>151</v>
      </c>
      <c r="O17" s="47"/>
    </row>
    <row r="18" spans="1:15" s="51" customFormat="1" ht="14.25" customHeight="1" x14ac:dyDescent="0.2">
      <c r="A18" s="52">
        <v>1999</v>
      </c>
      <c r="B18" s="46">
        <v>42278</v>
      </c>
      <c r="C18" s="47" t="s">
        <v>33</v>
      </c>
      <c r="D18" s="45">
        <v>48</v>
      </c>
      <c r="E18" s="45">
        <v>14</v>
      </c>
      <c r="F18" s="45" t="s">
        <v>6</v>
      </c>
      <c r="G18" s="45">
        <v>1</v>
      </c>
      <c r="H18" s="45"/>
      <c r="I18" s="45"/>
      <c r="J18" s="45"/>
      <c r="K18" s="48" t="s">
        <v>16</v>
      </c>
      <c r="L18" s="49" t="s">
        <v>41</v>
      </c>
      <c r="M18" s="50"/>
      <c r="N18" s="47" t="s">
        <v>151</v>
      </c>
      <c r="O18" s="47"/>
    </row>
    <row r="19" spans="1:15" s="51" customFormat="1" ht="14.25" customHeight="1" x14ac:dyDescent="0.2">
      <c r="A19" s="45">
        <v>2000</v>
      </c>
      <c r="B19" s="46">
        <v>42276</v>
      </c>
      <c r="C19" s="47" t="s">
        <v>33</v>
      </c>
      <c r="D19" s="45">
        <v>38</v>
      </c>
      <c r="E19" s="45">
        <v>0</v>
      </c>
      <c r="F19" s="45" t="s">
        <v>6</v>
      </c>
      <c r="G19" s="45">
        <v>1</v>
      </c>
      <c r="H19" s="45"/>
      <c r="I19" s="45"/>
      <c r="J19" s="45"/>
      <c r="K19" s="48" t="s">
        <v>17</v>
      </c>
      <c r="L19" s="49" t="s">
        <v>133</v>
      </c>
      <c r="M19" s="50"/>
      <c r="N19" s="47" t="s">
        <v>151</v>
      </c>
      <c r="O19" s="47"/>
    </row>
    <row r="20" spans="1:15" s="51" customFormat="1" ht="14.25" customHeight="1" x14ac:dyDescent="0.2">
      <c r="A20" s="52">
        <v>2001</v>
      </c>
      <c r="B20" s="46">
        <v>42296</v>
      </c>
      <c r="C20" s="47" t="s">
        <v>33</v>
      </c>
      <c r="D20" s="45">
        <v>52</v>
      </c>
      <c r="E20" s="45">
        <v>3</v>
      </c>
      <c r="F20" s="45" t="s">
        <v>6</v>
      </c>
      <c r="G20" s="45">
        <v>1</v>
      </c>
      <c r="H20" s="45"/>
      <c r="I20" s="45"/>
      <c r="J20" s="45"/>
      <c r="K20" s="48" t="s">
        <v>16</v>
      </c>
      <c r="L20" s="49" t="s">
        <v>41</v>
      </c>
      <c r="M20" s="50"/>
      <c r="N20" s="47" t="s">
        <v>151</v>
      </c>
      <c r="O20" s="47"/>
    </row>
    <row r="21" spans="1:15" s="51" customFormat="1" ht="14.25" customHeight="1" x14ac:dyDescent="0.2">
      <c r="A21" s="45">
        <v>2002</v>
      </c>
      <c r="B21" s="46">
        <v>42295</v>
      </c>
      <c r="C21" s="47" t="s">
        <v>33</v>
      </c>
      <c r="D21" s="45">
        <v>63</v>
      </c>
      <c r="E21" s="45">
        <v>7</v>
      </c>
      <c r="F21" s="45" t="s">
        <v>6</v>
      </c>
      <c r="G21" s="45">
        <v>1</v>
      </c>
      <c r="H21" s="45"/>
      <c r="I21" s="45"/>
      <c r="J21" s="45"/>
      <c r="K21" s="48" t="s">
        <v>17</v>
      </c>
      <c r="L21" s="49" t="s">
        <v>133</v>
      </c>
      <c r="M21" s="50"/>
      <c r="N21" s="47" t="s">
        <v>151</v>
      </c>
      <c r="O21" s="47"/>
    </row>
    <row r="22" spans="1:15" s="51" customFormat="1" ht="14.25" customHeight="1" x14ac:dyDescent="0.2">
      <c r="A22" s="52">
        <v>2003</v>
      </c>
      <c r="B22" s="46">
        <v>42267</v>
      </c>
      <c r="C22" s="47" t="s">
        <v>33</v>
      </c>
      <c r="D22" s="45">
        <v>16</v>
      </c>
      <c r="E22" s="45">
        <v>6</v>
      </c>
      <c r="F22" s="45" t="s">
        <v>6</v>
      </c>
      <c r="G22" s="45">
        <v>1</v>
      </c>
      <c r="H22" s="45"/>
      <c r="I22" s="45"/>
      <c r="J22" s="45"/>
      <c r="K22" s="48" t="s">
        <v>16</v>
      </c>
      <c r="L22" s="49" t="s">
        <v>41</v>
      </c>
      <c r="M22" s="50"/>
      <c r="N22" s="47" t="s">
        <v>151</v>
      </c>
      <c r="O22" s="47"/>
    </row>
    <row r="23" spans="1:15" s="51" customFormat="1" ht="14.25" customHeight="1" x14ac:dyDescent="0.2">
      <c r="A23" s="45">
        <v>2004</v>
      </c>
      <c r="B23" s="46">
        <v>42271</v>
      </c>
      <c r="C23" s="47" t="s">
        <v>33</v>
      </c>
      <c r="D23" s="45">
        <v>9</v>
      </c>
      <c r="E23" s="45">
        <v>14</v>
      </c>
      <c r="F23" s="45" t="s">
        <v>7</v>
      </c>
      <c r="G23" s="45"/>
      <c r="H23" s="45">
        <v>1</v>
      </c>
      <c r="I23" s="45"/>
      <c r="J23" s="45"/>
      <c r="K23" s="48" t="s">
        <v>17</v>
      </c>
      <c r="L23" s="49" t="s">
        <v>133</v>
      </c>
      <c r="M23" s="50"/>
      <c r="N23" s="47" t="s">
        <v>151</v>
      </c>
      <c r="O23" s="47"/>
    </row>
    <row r="24" spans="1:15" s="51" customFormat="1" ht="14.25" customHeight="1" x14ac:dyDescent="0.2">
      <c r="A24" s="52">
        <v>2005</v>
      </c>
      <c r="B24" s="46">
        <v>42270</v>
      </c>
      <c r="C24" s="47" t="s">
        <v>33</v>
      </c>
      <c r="D24" s="45">
        <v>31</v>
      </c>
      <c r="E24" s="45">
        <v>12</v>
      </c>
      <c r="F24" s="45" t="s">
        <v>6</v>
      </c>
      <c r="G24" s="45">
        <v>1</v>
      </c>
      <c r="H24" s="45"/>
      <c r="I24" s="45"/>
      <c r="J24" s="45"/>
      <c r="K24" s="48" t="s">
        <v>16</v>
      </c>
      <c r="L24" s="49" t="s">
        <v>41</v>
      </c>
      <c r="M24" s="50"/>
      <c r="N24" s="47" t="s">
        <v>151</v>
      </c>
      <c r="O24" s="47"/>
    </row>
    <row r="25" spans="1:15" s="51" customFormat="1" ht="14.25" customHeight="1" x14ac:dyDescent="0.2">
      <c r="A25" s="45">
        <v>2006</v>
      </c>
      <c r="B25" s="46">
        <v>42269</v>
      </c>
      <c r="C25" s="47" t="s">
        <v>33</v>
      </c>
      <c r="D25" s="45">
        <v>41</v>
      </c>
      <c r="E25" s="45">
        <v>13</v>
      </c>
      <c r="F25" s="45" t="s">
        <v>6</v>
      </c>
      <c r="G25" s="45">
        <v>1</v>
      </c>
      <c r="H25" s="45"/>
      <c r="I25" s="45"/>
      <c r="J25" s="45"/>
      <c r="K25" s="48" t="s">
        <v>17</v>
      </c>
      <c r="L25" s="49" t="s">
        <v>133</v>
      </c>
      <c r="M25" s="50"/>
      <c r="N25" s="47" t="s">
        <v>151</v>
      </c>
      <c r="O25" s="47"/>
    </row>
    <row r="26" spans="1:15" s="51" customFormat="1" ht="14.25" customHeight="1" x14ac:dyDescent="0.2">
      <c r="A26" s="52">
        <v>2007</v>
      </c>
      <c r="B26" s="46">
        <v>42268</v>
      </c>
      <c r="C26" s="47" t="s">
        <v>33</v>
      </c>
      <c r="D26" s="45">
        <v>42</v>
      </c>
      <c r="E26" s="45">
        <v>0</v>
      </c>
      <c r="F26" s="45" t="s">
        <v>6</v>
      </c>
      <c r="G26" s="45">
        <v>1</v>
      </c>
      <c r="H26" s="45"/>
      <c r="I26" s="45"/>
      <c r="J26" s="45"/>
      <c r="K26" s="48" t="s">
        <v>16</v>
      </c>
      <c r="L26" s="49" t="s">
        <v>41</v>
      </c>
      <c r="M26" s="50"/>
      <c r="N26" s="47" t="s">
        <v>151</v>
      </c>
      <c r="O26" s="47"/>
    </row>
    <row r="27" spans="1:15" s="51" customFormat="1" ht="14.25" customHeight="1" x14ac:dyDescent="0.2">
      <c r="A27" s="45">
        <v>2008</v>
      </c>
      <c r="B27" s="46">
        <v>42266</v>
      </c>
      <c r="C27" s="47" t="s">
        <v>33</v>
      </c>
      <c r="D27" s="45">
        <v>35</v>
      </c>
      <c r="E27" s="45">
        <v>0</v>
      </c>
      <c r="F27" s="45" t="s">
        <v>6</v>
      </c>
      <c r="G27" s="45">
        <v>1</v>
      </c>
      <c r="H27" s="45"/>
      <c r="I27" s="45"/>
      <c r="J27" s="45"/>
      <c r="K27" s="48" t="s">
        <v>17</v>
      </c>
      <c r="L27" s="49" t="s">
        <v>133</v>
      </c>
      <c r="M27" s="50"/>
      <c r="N27" s="47" t="s">
        <v>151</v>
      </c>
      <c r="O27" s="47"/>
    </row>
    <row r="28" spans="1:15" s="51" customFormat="1" ht="14.25" customHeight="1" x14ac:dyDescent="0.2">
      <c r="A28" s="52">
        <v>2009</v>
      </c>
      <c r="B28" s="46">
        <v>42265</v>
      </c>
      <c r="C28" s="47" t="s">
        <v>33</v>
      </c>
      <c r="D28" s="45">
        <v>47</v>
      </c>
      <c r="E28" s="45">
        <v>8</v>
      </c>
      <c r="F28" s="45" t="s">
        <v>6</v>
      </c>
      <c r="G28" s="45">
        <v>1</v>
      </c>
      <c r="H28" s="45"/>
      <c r="I28" s="45"/>
      <c r="J28" s="45"/>
      <c r="K28" s="48" t="s">
        <v>17</v>
      </c>
      <c r="L28" s="49" t="s">
        <v>133</v>
      </c>
      <c r="M28" s="50"/>
      <c r="N28" s="47" t="s">
        <v>151</v>
      </c>
      <c r="O28" s="47"/>
    </row>
    <row r="29" spans="1:15" s="51" customFormat="1" ht="14.25" customHeight="1" x14ac:dyDescent="0.2">
      <c r="A29" s="45">
        <v>2010</v>
      </c>
      <c r="B29" s="46">
        <v>42264</v>
      </c>
      <c r="C29" s="47" t="s">
        <v>33</v>
      </c>
      <c r="D29" s="45">
        <v>49</v>
      </c>
      <c r="E29" s="45">
        <v>0</v>
      </c>
      <c r="F29" s="45" t="s">
        <v>6</v>
      </c>
      <c r="G29" s="45">
        <v>1</v>
      </c>
      <c r="H29" s="45"/>
      <c r="I29" s="45"/>
      <c r="J29" s="45"/>
      <c r="K29" s="48" t="s">
        <v>17</v>
      </c>
      <c r="L29" s="49" t="s">
        <v>133</v>
      </c>
      <c r="M29" s="50"/>
      <c r="N29" s="47" t="s">
        <v>151</v>
      </c>
      <c r="O29" s="47"/>
    </row>
    <row r="30" spans="1:15" s="51" customFormat="1" ht="14.25" customHeight="1" x14ac:dyDescent="0.2">
      <c r="A30" s="52">
        <v>2011</v>
      </c>
      <c r="B30" s="46">
        <v>42263</v>
      </c>
      <c r="C30" s="47" t="s">
        <v>33</v>
      </c>
      <c r="D30" s="45">
        <v>55</v>
      </c>
      <c r="E30" s="45">
        <v>12</v>
      </c>
      <c r="F30" s="45" t="s">
        <v>6</v>
      </c>
      <c r="G30" s="45">
        <v>1</v>
      </c>
      <c r="H30" s="45"/>
      <c r="I30" s="45"/>
      <c r="J30" s="45"/>
      <c r="K30" s="48" t="s">
        <v>16</v>
      </c>
      <c r="L30" s="49" t="s">
        <v>41</v>
      </c>
      <c r="M30" s="50"/>
      <c r="N30" s="47" t="s">
        <v>151</v>
      </c>
      <c r="O30" s="47"/>
    </row>
    <row r="31" spans="1:15" s="51" customFormat="1" ht="14.25" customHeight="1" x14ac:dyDescent="0.2">
      <c r="A31" s="45">
        <v>2012</v>
      </c>
      <c r="B31" s="46">
        <v>42261</v>
      </c>
      <c r="C31" s="47" t="s">
        <v>33</v>
      </c>
      <c r="D31" s="45">
        <v>56</v>
      </c>
      <c r="E31" s="45">
        <v>13</v>
      </c>
      <c r="F31" s="45" t="s">
        <v>6</v>
      </c>
      <c r="G31" s="45">
        <v>1</v>
      </c>
      <c r="H31" s="45"/>
      <c r="I31" s="45"/>
      <c r="J31" s="45"/>
      <c r="K31" s="48" t="s">
        <v>17</v>
      </c>
      <c r="L31" s="49" t="s">
        <v>133</v>
      </c>
      <c r="M31" s="50"/>
      <c r="N31" s="47" t="s">
        <v>151</v>
      </c>
      <c r="O31" s="47"/>
    </row>
    <row r="32" spans="1:15" s="51" customFormat="1" ht="14.25" customHeight="1" x14ac:dyDescent="0.2">
      <c r="A32" s="10"/>
      <c r="B32" s="11" t="s">
        <v>15</v>
      </c>
      <c r="C32" s="12" t="s">
        <v>15</v>
      </c>
      <c r="D32" s="10" t="s">
        <v>15</v>
      </c>
      <c r="E32" s="10" t="s">
        <v>15</v>
      </c>
      <c r="F32" s="10" t="s">
        <v>15</v>
      </c>
      <c r="G32" s="10"/>
      <c r="H32" s="10"/>
      <c r="I32" s="10"/>
      <c r="J32" s="10"/>
      <c r="K32" s="13"/>
      <c r="L32" s="14"/>
      <c r="M32" s="15"/>
      <c r="N32" s="12" t="s">
        <v>15</v>
      </c>
      <c r="O32" s="12" t="s">
        <v>15</v>
      </c>
    </row>
    <row r="33" spans="1:10" ht="14.25" customHeight="1" x14ac:dyDescent="0.25">
      <c r="A33" s="16"/>
      <c r="B33"/>
      <c r="D33" s="17">
        <f>SUM(D2:D31)</f>
        <v>769</v>
      </c>
      <c r="E33" s="17">
        <f>SUM(E2:E31)</f>
        <v>442</v>
      </c>
      <c r="G33" s="10">
        <f>SUM(G2:G31)</f>
        <v>17</v>
      </c>
      <c r="H33" s="10">
        <f>SUM(H2:H31)</f>
        <v>13</v>
      </c>
      <c r="I33" s="10">
        <f>SUM(I2:I31)</f>
        <v>0</v>
      </c>
      <c r="J33" s="18">
        <f>(G33+(I33/2))/(G33+H33+I33)</f>
        <v>0.56666666666666665</v>
      </c>
    </row>
    <row r="34" spans="1:10" ht="14.25" customHeight="1" x14ac:dyDescent="0.2">
      <c r="A34" s="16"/>
      <c r="D34" s="19">
        <f>AVERAGE(D2:D31)</f>
        <v>25.633333333333333</v>
      </c>
      <c r="E34" s="19">
        <f>AVERAGE(E2:E31)</f>
        <v>14.733333333333333</v>
      </c>
      <c r="F34" s="19">
        <f>D34-E34</f>
        <v>10.9</v>
      </c>
    </row>
  </sheetData>
  <conditionalFormatting sqref="F34">
    <cfRule type="cellIs" dxfId="1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1969</v>
      </c>
      <c r="B2" s="46">
        <v>42287</v>
      </c>
      <c r="C2" s="47" t="s">
        <v>74</v>
      </c>
      <c r="D2" s="45">
        <v>0</v>
      </c>
      <c r="E2" s="45">
        <v>40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74</v>
      </c>
      <c r="M2" s="50"/>
      <c r="N2" s="47" t="s">
        <v>132</v>
      </c>
      <c r="O2" s="47"/>
    </row>
    <row r="3" spans="1:15" s="51" customFormat="1" ht="14.25" customHeight="1" x14ac:dyDescent="0.2">
      <c r="A3" s="52">
        <v>2009</v>
      </c>
      <c r="B3" s="46">
        <v>42335</v>
      </c>
      <c r="C3" s="47" t="s">
        <v>74</v>
      </c>
      <c r="D3" s="45">
        <v>17</v>
      </c>
      <c r="E3" s="45">
        <v>20</v>
      </c>
      <c r="F3" s="45" t="s">
        <v>7</v>
      </c>
      <c r="G3" s="45"/>
      <c r="H3" s="45">
        <v>1</v>
      </c>
      <c r="I3" s="45"/>
      <c r="J3" s="45"/>
      <c r="K3" s="48" t="s">
        <v>17</v>
      </c>
      <c r="L3" s="49" t="s">
        <v>133</v>
      </c>
      <c r="M3" s="50"/>
      <c r="N3" s="47" t="s">
        <v>151</v>
      </c>
      <c r="O3" s="47" t="s">
        <v>141</v>
      </c>
    </row>
    <row r="4" spans="1:15" s="51" customFormat="1" ht="14.25" customHeight="1" x14ac:dyDescent="0.2">
      <c r="A4" s="45">
        <v>2010</v>
      </c>
      <c r="B4" s="46">
        <v>42334</v>
      </c>
      <c r="C4" s="47" t="s">
        <v>74</v>
      </c>
      <c r="D4" s="45">
        <v>42</v>
      </c>
      <c r="E4" s="45">
        <v>14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151</v>
      </c>
      <c r="O4" s="47" t="s">
        <v>141</v>
      </c>
    </row>
    <row r="5" spans="1:15" s="51" customFormat="1" ht="14.25" customHeight="1" x14ac:dyDescent="0.2">
      <c r="A5" s="52">
        <v>2015</v>
      </c>
      <c r="B5" s="46">
        <v>42328</v>
      </c>
      <c r="C5" s="47" t="s">
        <v>74</v>
      </c>
      <c r="D5" s="45">
        <v>41</v>
      </c>
      <c r="E5" s="45">
        <v>0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151</v>
      </c>
      <c r="O5" s="47" t="s">
        <v>141</v>
      </c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100</v>
      </c>
      <c r="E7" s="17">
        <f>SUM(E2:E5)</f>
        <v>74</v>
      </c>
      <c r="G7" s="10">
        <f>SUM(G2:G5)</f>
        <v>2</v>
      </c>
      <c r="H7" s="10">
        <f>SUM(H2:H5)</f>
        <v>2</v>
      </c>
      <c r="I7" s="10">
        <f>SUM(I2:I5)</f>
        <v>0</v>
      </c>
      <c r="J7" s="18">
        <f>(G7+(I7/2))/(G7+H7+I7)</f>
        <v>0.5</v>
      </c>
    </row>
    <row r="8" spans="1:15" ht="14.25" customHeight="1" x14ac:dyDescent="0.2">
      <c r="A8" s="16"/>
      <c r="D8" s="19">
        <f>AVERAGE(D2:D5)</f>
        <v>25</v>
      </c>
      <c r="E8" s="19">
        <f>AVERAGE(E2:E5)</f>
        <v>18.5</v>
      </c>
      <c r="F8" s="19">
        <f>D8-E8</f>
        <v>6.5</v>
      </c>
    </row>
  </sheetData>
  <conditionalFormatting sqref="F8">
    <cfRule type="cellIs" dxfId="6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D29" sqref="D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2005</v>
      </c>
      <c r="B2" s="46">
        <v>42277</v>
      </c>
      <c r="C2" s="47" t="s">
        <v>58</v>
      </c>
      <c r="D2" s="45">
        <v>20</v>
      </c>
      <c r="E2" s="45">
        <v>13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/>
    </row>
    <row r="3" spans="1:15" s="51" customFormat="1" ht="14.25" customHeight="1" x14ac:dyDescent="0.2">
      <c r="A3" s="45">
        <v>2006</v>
      </c>
      <c r="B3" s="46">
        <v>42276</v>
      </c>
      <c r="C3" s="47" t="s">
        <v>58</v>
      </c>
      <c r="D3" s="45">
        <v>29</v>
      </c>
      <c r="E3" s="45">
        <v>3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58</v>
      </c>
      <c r="M3" s="50" t="s">
        <v>59</v>
      </c>
      <c r="N3" s="47" t="s">
        <v>151</v>
      </c>
      <c r="O3" s="47"/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49</v>
      </c>
      <c r="E5" s="17">
        <f>SUM(E2:E3)</f>
        <v>16</v>
      </c>
      <c r="G5" s="10">
        <f>SUM(G2:G3)</f>
        <v>2</v>
      </c>
      <c r="H5" s="10">
        <f>SUM(H2:H3)</f>
        <v>0</v>
      </c>
      <c r="I5" s="10">
        <f>SUM(I2:I3)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AVERAGE(D2:D3)</f>
        <v>24.5</v>
      </c>
      <c r="E6" s="19">
        <f>AVERAGE(E2:E3)</f>
        <v>8</v>
      </c>
      <c r="F6" s="19">
        <f>D6-E6</f>
        <v>16.5</v>
      </c>
    </row>
  </sheetData>
  <conditionalFormatting sqref="F6">
    <cfRule type="cellIs" dxfId="1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1976</v>
      </c>
      <c r="B2" s="46">
        <v>42299</v>
      </c>
      <c r="C2" s="47" t="s">
        <v>112</v>
      </c>
      <c r="D2" s="45">
        <v>40</v>
      </c>
      <c r="E2" s="45">
        <v>7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135</v>
      </c>
      <c r="O2" s="47"/>
    </row>
    <row r="3" spans="1:15" s="51" customFormat="1" ht="14.25" customHeight="1" x14ac:dyDescent="0.2">
      <c r="A3" s="52">
        <v>1977</v>
      </c>
      <c r="B3" s="46">
        <v>42298</v>
      </c>
      <c r="C3" s="47" t="s">
        <v>112</v>
      </c>
      <c r="D3" s="45">
        <v>41</v>
      </c>
      <c r="E3" s="45">
        <v>13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135</v>
      </c>
      <c r="O3" s="47"/>
    </row>
    <row r="4" spans="1:15" s="51" customFormat="1" ht="14.25" customHeight="1" x14ac:dyDescent="0.2">
      <c r="A4" s="45">
        <v>1978</v>
      </c>
      <c r="B4" s="46">
        <v>42262</v>
      </c>
      <c r="C4" s="47" t="s">
        <v>112</v>
      </c>
      <c r="D4" s="45">
        <v>34</v>
      </c>
      <c r="E4" s="45">
        <v>0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135</v>
      </c>
      <c r="O4" s="47"/>
    </row>
    <row r="5" spans="1:15" s="51" customFormat="1" ht="14.25" customHeight="1" x14ac:dyDescent="0.2">
      <c r="A5" s="52">
        <v>1979</v>
      </c>
      <c r="B5" s="46">
        <v>42271</v>
      </c>
      <c r="C5" s="47" t="s">
        <v>112</v>
      </c>
      <c r="D5" s="45">
        <v>21</v>
      </c>
      <c r="E5" s="45">
        <v>7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135</v>
      </c>
      <c r="O5" s="47" t="s">
        <v>99</v>
      </c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136</v>
      </c>
      <c r="E7" s="17">
        <f>SUM(E2:E5)</f>
        <v>27</v>
      </c>
      <c r="G7" s="10">
        <f>SUM(G2:G5)</f>
        <v>4</v>
      </c>
      <c r="H7" s="10">
        <f>SUM(H2:H5)</f>
        <v>0</v>
      </c>
      <c r="I7" s="10">
        <f>SUM(I2:I5)</f>
        <v>0</v>
      </c>
      <c r="J7" s="18">
        <f>(G7+(I7/2))/(G7+H7+I7)</f>
        <v>1</v>
      </c>
    </row>
    <row r="8" spans="1:15" ht="14.25" customHeight="1" x14ac:dyDescent="0.2">
      <c r="A8" s="16"/>
      <c r="D8" s="19">
        <f>AVERAGE(D2:D5)</f>
        <v>34</v>
      </c>
      <c r="E8" s="19">
        <f>AVERAGE(E2:E5)</f>
        <v>6.75</v>
      </c>
      <c r="F8" s="19">
        <f>D8-E8</f>
        <v>27.25</v>
      </c>
    </row>
  </sheetData>
  <conditionalFormatting sqref="F8">
    <cfRule type="cellIs" dxfId="1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F19" sqref="F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2015</v>
      </c>
      <c r="B2" s="46">
        <v>42244</v>
      </c>
      <c r="C2" s="47" t="s">
        <v>148</v>
      </c>
      <c r="D2" s="45">
        <v>45</v>
      </c>
      <c r="E2" s="45">
        <v>9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136</v>
      </c>
      <c r="M2" s="50"/>
      <c r="N2" s="47" t="s">
        <v>151</v>
      </c>
      <c r="O2" s="47"/>
    </row>
    <row r="3" spans="1:15" s="51" customFormat="1" ht="14.25" customHeight="1" x14ac:dyDescent="0.2">
      <c r="A3" s="45">
        <v>2016</v>
      </c>
      <c r="B3" s="46">
        <v>42608</v>
      </c>
      <c r="C3" s="47" t="s">
        <v>148</v>
      </c>
      <c r="D3" s="45">
        <v>35</v>
      </c>
      <c r="E3" s="45">
        <v>0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136</v>
      </c>
      <c r="M3" s="50" t="s">
        <v>167</v>
      </c>
      <c r="N3" s="47" t="s">
        <v>151</v>
      </c>
      <c r="O3" s="47"/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80</v>
      </c>
      <c r="E5" s="17">
        <f>SUM(E2:E3)</f>
        <v>9</v>
      </c>
      <c r="G5" s="10">
        <f>SUM(G2:G3)</f>
        <v>2</v>
      </c>
      <c r="H5" s="10">
        <f>SUM(H2:H3)</f>
        <v>0</v>
      </c>
      <c r="I5" s="10">
        <f>SUM(I2:I3)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AVERAGE(D2:D3)</f>
        <v>40</v>
      </c>
      <c r="E6" s="19">
        <f>AVERAGE(E2:E3)</f>
        <v>4.5</v>
      </c>
      <c r="F6" s="19">
        <f>D6-E6</f>
        <v>35.5</v>
      </c>
    </row>
  </sheetData>
  <conditionalFormatting sqref="F6">
    <cfRule type="cellIs" dxfId="1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"/>
  <sheetViews>
    <sheetView workbookViewId="0">
      <pane ySplit="1" topLeftCell="A2" activePane="bottomLeft" state="frozen"/>
      <selection pane="bottomLeft" activeCell="M39" sqref="M3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1962</v>
      </c>
      <c r="B2" s="46">
        <v>42269</v>
      </c>
      <c r="C2" s="47" t="s">
        <v>102</v>
      </c>
      <c r="D2" s="45">
        <v>0</v>
      </c>
      <c r="E2" s="45">
        <v>33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51</v>
      </c>
      <c r="M2" s="50"/>
      <c r="N2" s="47" t="s">
        <v>127</v>
      </c>
      <c r="O2" s="47"/>
    </row>
    <row r="3" spans="1:15" s="51" customFormat="1" ht="14.25" customHeight="1" x14ac:dyDescent="0.2">
      <c r="A3" s="52">
        <v>1963</v>
      </c>
      <c r="B3" s="46">
        <v>42267</v>
      </c>
      <c r="C3" s="47" t="s">
        <v>102</v>
      </c>
      <c r="D3" s="45">
        <v>19</v>
      </c>
      <c r="E3" s="45">
        <v>0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102</v>
      </c>
      <c r="M3" s="50"/>
      <c r="N3" s="47" t="s">
        <v>127</v>
      </c>
      <c r="O3" s="47"/>
    </row>
    <row r="4" spans="1:15" s="51" customFormat="1" ht="14.25" customHeight="1" x14ac:dyDescent="0.2">
      <c r="A4" s="45">
        <v>1964</v>
      </c>
      <c r="B4" s="46">
        <v>42265</v>
      </c>
      <c r="C4" s="47" t="s">
        <v>102</v>
      </c>
      <c r="D4" s="45">
        <v>7</v>
      </c>
      <c r="E4" s="45">
        <v>0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127</v>
      </c>
      <c r="O4" s="47"/>
    </row>
    <row r="5" spans="1:15" s="51" customFormat="1" ht="14.25" customHeight="1" x14ac:dyDescent="0.2">
      <c r="A5" s="52">
        <v>1965</v>
      </c>
      <c r="B5" s="46">
        <v>42264</v>
      </c>
      <c r="C5" s="47" t="s">
        <v>102</v>
      </c>
      <c r="D5" s="45">
        <v>6</v>
      </c>
      <c r="E5" s="45">
        <v>12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102</v>
      </c>
      <c r="M5" s="50"/>
      <c r="N5" s="47" t="s">
        <v>127</v>
      </c>
      <c r="O5" s="47"/>
    </row>
    <row r="6" spans="1:15" s="51" customFormat="1" ht="14.25" customHeight="1" x14ac:dyDescent="0.2">
      <c r="A6" s="45">
        <v>1966</v>
      </c>
      <c r="B6" s="46">
        <v>42263</v>
      </c>
      <c r="C6" s="47" t="s">
        <v>102</v>
      </c>
      <c r="D6" s="45">
        <v>0</v>
      </c>
      <c r="E6" s="45">
        <v>32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127</v>
      </c>
      <c r="O6" s="47"/>
    </row>
    <row r="7" spans="1:15" s="51" customFormat="1" ht="14.25" customHeight="1" x14ac:dyDescent="0.2">
      <c r="A7" s="52">
        <v>1967</v>
      </c>
      <c r="B7" s="46">
        <v>42262</v>
      </c>
      <c r="C7" s="47" t="s">
        <v>102</v>
      </c>
      <c r="D7" s="45">
        <v>0</v>
      </c>
      <c r="E7" s="45">
        <v>6</v>
      </c>
      <c r="F7" s="45" t="s">
        <v>7</v>
      </c>
      <c r="G7" s="45"/>
      <c r="H7" s="45">
        <v>1</v>
      </c>
      <c r="I7" s="45"/>
      <c r="J7" s="45"/>
      <c r="K7" s="48" t="s">
        <v>16</v>
      </c>
      <c r="L7" s="49" t="s">
        <v>102</v>
      </c>
      <c r="M7" s="50"/>
      <c r="N7" s="47" t="s">
        <v>127</v>
      </c>
      <c r="O7" s="47"/>
    </row>
    <row r="8" spans="1:15" s="51" customFormat="1" ht="14.25" customHeight="1" x14ac:dyDescent="0.2">
      <c r="A8" s="45">
        <v>1968</v>
      </c>
      <c r="B8" s="46">
        <v>42268</v>
      </c>
      <c r="C8" s="47" t="s">
        <v>102</v>
      </c>
      <c r="D8" s="45">
        <v>0</v>
      </c>
      <c r="E8" s="45">
        <v>13</v>
      </c>
      <c r="F8" s="45" t="s">
        <v>7</v>
      </c>
      <c r="G8" s="45"/>
      <c r="H8" s="45">
        <v>1</v>
      </c>
      <c r="I8" s="45"/>
      <c r="J8" s="45"/>
      <c r="K8" s="48" t="s">
        <v>17</v>
      </c>
      <c r="L8" s="49" t="s">
        <v>133</v>
      </c>
      <c r="M8" s="50"/>
      <c r="N8" s="47" t="s">
        <v>131</v>
      </c>
      <c r="O8" s="47" t="s">
        <v>99</v>
      </c>
    </row>
    <row r="9" spans="1:15" s="51" customFormat="1" ht="14.25" customHeight="1" x14ac:dyDescent="0.2">
      <c r="A9" s="52">
        <v>1969</v>
      </c>
      <c r="B9" s="46">
        <v>42266</v>
      </c>
      <c r="C9" s="47" t="s">
        <v>102</v>
      </c>
      <c r="D9" s="45">
        <v>18</v>
      </c>
      <c r="E9" s="45">
        <v>52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102</v>
      </c>
      <c r="M9" s="50"/>
      <c r="N9" s="47" t="s">
        <v>132</v>
      </c>
      <c r="O9" s="47"/>
    </row>
    <row r="10" spans="1:15" s="51" customFormat="1" ht="14.25" customHeight="1" x14ac:dyDescent="0.2">
      <c r="A10" s="45">
        <v>1970</v>
      </c>
      <c r="B10" s="46">
        <v>42314</v>
      </c>
      <c r="C10" s="47" t="s">
        <v>102</v>
      </c>
      <c r="D10" s="45">
        <v>8</v>
      </c>
      <c r="E10" s="45">
        <v>18</v>
      </c>
      <c r="F10" s="45" t="s">
        <v>7</v>
      </c>
      <c r="G10" s="45"/>
      <c r="H10" s="45">
        <v>1</v>
      </c>
      <c r="I10" s="45"/>
      <c r="J10" s="45"/>
      <c r="K10" s="48" t="s">
        <v>16</v>
      </c>
      <c r="L10" s="49" t="s">
        <v>102</v>
      </c>
      <c r="M10" s="50"/>
      <c r="N10" s="47" t="s">
        <v>132</v>
      </c>
      <c r="O10" s="47"/>
    </row>
    <row r="11" spans="1:15" s="51" customFormat="1" ht="14.25" customHeight="1" x14ac:dyDescent="0.2">
      <c r="A11" s="52">
        <v>1971</v>
      </c>
      <c r="B11" s="46">
        <v>42313</v>
      </c>
      <c r="C11" s="47" t="s">
        <v>102</v>
      </c>
      <c r="D11" s="45">
        <v>24</v>
      </c>
      <c r="E11" s="45">
        <v>6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132</v>
      </c>
      <c r="O11" s="47"/>
    </row>
    <row r="12" spans="1:15" s="51" customFormat="1" ht="14.25" customHeight="1" x14ac:dyDescent="0.2">
      <c r="A12" s="45">
        <v>1972</v>
      </c>
      <c r="B12" s="46">
        <v>42318</v>
      </c>
      <c r="C12" s="47" t="s">
        <v>102</v>
      </c>
      <c r="D12" s="45">
        <v>7</v>
      </c>
      <c r="E12" s="45">
        <v>12</v>
      </c>
      <c r="F12" s="45" t="s">
        <v>7</v>
      </c>
      <c r="G12" s="45"/>
      <c r="H12" s="45">
        <v>1</v>
      </c>
      <c r="I12" s="45"/>
      <c r="J12" s="45"/>
      <c r="K12" s="48" t="s">
        <v>16</v>
      </c>
      <c r="L12" s="49" t="s">
        <v>102</v>
      </c>
      <c r="M12" s="50"/>
      <c r="N12" s="47" t="s">
        <v>135</v>
      </c>
      <c r="O12" s="47"/>
    </row>
    <row r="13" spans="1:15" s="51" customFormat="1" ht="14.25" customHeight="1" x14ac:dyDescent="0.2">
      <c r="A13" s="52">
        <v>1973</v>
      </c>
      <c r="B13" s="46">
        <v>42317</v>
      </c>
      <c r="C13" s="47" t="s">
        <v>102</v>
      </c>
      <c r="D13" s="45">
        <v>7</v>
      </c>
      <c r="E13" s="45">
        <v>6</v>
      </c>
      <c r="F13" s="45" t="s">
        <v>6</v>
      </c>
      <c r="G13" s="45">
        <v>1</v>
      </c>
      <c r="H13" s="45"/>
      <c r="I13" s="45"/>
      <c r="J13" s="45"/>
      <c r="K13" s="48" t="s">
        <v>17</v>
      </c>
      <c r="L13" s="49" t="s">
        <v>133</v>
      </c>
      <c r="M13" s="50"/>
      <c r="N13" s="47" t="s">
        <v>135</v>
      </c>
      <c r="O13" s="47"/>
    </row>
    <row r="14" spans="1:15" s="51" customFormat="1" ht="14.25" customHeight="1" x14ac:dyDescent="0.2">
      <c r="A14" s="45">
        <v>1974</v>
      </c>
      <c r="B14" s="46">
        <v>42260</v>
      </c>
      <c r="C14" s="47" t="s">
        <v>102</v>
      </c>
      <c r="D14" s="45">
        <v>17</v>
      </c>
      <c r="E14" s="45">
        <v>6</v>
      </c>
      <c r="F14" s="45" t="s">
        <v>6</v>
      </c>
      <c r="G14" s="45">
        <v>1</v>
      </c>
      <c r="H14" s="45"/>
      <c r="I14" s="45"/>
      <c r="J14" s="45"/>
      <c r="K14" s="48" t="s">
        <v>17</v>
      </c>
      <c r="L14" s="49" t="s">
        <v>133</v>
      </c>
      <c r="M14" s="50"/>
      <c r="N14" s="47" t="s">
        <v>135</v>
      </c>
      <c r="O14" s="47"/>
    </row>
    <row r="15" spans="1:15" s="51" customFormat="1" ht="14.25" customHeight="1" x14ac:dyDescent="0.2">
      <c r="A15" s="52">
        <v>1975</v>
      </c>
      <c r="B15" s="46">
        <v>42259</v>
      </c>
      <c r="C15" s="47" t="s">
        <v>102</v>
      </c>
      <c r="D15" s="45">
        <v>41</v>
      </c>
      <c r="E15" s="45">
        <v>0</v>
      </c>
      <c r="F15" s="45" t="s">
        <v>6</v>
      </c>
      <c r="G15" s="45">
        <v>1</v>
      </c>
      <c r="H15" s="45"/>
      <c r="I15" s="45"/>
      <c r="J15" s="45"/>
      <c r="K15" s="48" t="s">
        <v>16</v>
      </c>
      <c r="L15" s="49" t="s">
        <v>137</v>
      </c>
      <c r="M15" s="50"/>
      <c r="N15" s="47" t="s">
        <v>135</v>
      </c>
      <c r="O15" s="47"/>
    </row>
    <row r="16" spans="1:15" s="51" customFormat="1" ht="14.25" customHeight="1" x14ac:dyDescent="0.2">
      <c r="A16" s="45">
        <v>1976</v>
      </c>
      <c r="B16" s="46">
        <v>42313</v>
      </c>
      <c r="C16" s="47" t="s">
        <v>102</v>
      </c>
      <c r="D16" s="45">
        <v>56</v>
      </c>
      <c r="E16" s="45">
        <v>7</v>
      </c>
      <c r="F16" s="45" t="s">
        <v>6</v>
      </c>
      <c r="G16" s="45">
        <v>1</v>
      </c>
      <c r="H16" s="45"/>
      <c r="I16" s="45"/>
      <c r="J16" s="45"/>
      <c r="K16" s="48" t="s">
        <v>17</v>
      </c>
      <c r="L16" s="49" t="s">
        <v>133</v>
      </c>
      <c r="M16" s="50"/>
      <c r="N16" s="47" t="s">
        <v>135</v>
      </c>
      <c r="O16" s="47"/>
    </row>
    <row r="17" spans="1:15" s="51" customFormat="1" ht="14.25" customHeight="1" x14ac:dyDescent="0.2">
      <c r="A17" s="52">
        <v>1977</v>
      </c>
      <c r="B17" s="46">
        <v>42312</v>
      </c>
      <c r="C17" s="47" t="s">
        <v>102</v>
      </c>
      <c r="D17" s="45">
        <v>44</v>
      </c>
      <c r="E17" s="45">
        <v>28</v>
      </c>
      <c r="F17" s="45" t="s">
        <v>6</v>
      </c>
      <c r="G17" s="45">
        <v>1</v>
      </c>
      <c r="H17" s="45"/>
      <c r="I17" s="45"/>
      <c r="J17" s="45"/>
      <c r="K17" s="48" t="s">
        <v>16</v>
      </c>
      <c r="L17" s="49" t="s">
        <v>137</v>
      </c>
      <c r="M17" s="50"/>
      <c r="N17" s="47" t="s">
        <v>135</v>
      </c>
      <c r="O17" s="47"/>
    </row>
    <row r="18" spans="1:15" s="51" customFormat="1" ht="14.25" customHeight="1" x14ac:dyDescent="0.2">
      <c r="A18" s="45">
        <v>1978</v>
      </c>
      <c r="B18" s="46">
        <v>42297</v>
      </c>
      <c r="C18" s="47" t="s">
        <v>102</v>
      </c>
      <c r="D18" s="45">
        <v>30</v>
      </c>
      <c r="E18" s="45">
        <v>6</v>
      </c>
      <c r="F18" s="45" t="s">
        <v>6</v>
      </c>
      <c r="G18" s="45">
        <v>1</v>
      </c>
      <c r="H18" s="45"/>
      <c r="I18" s="45"/>
      <c r="J18" s="45"/>
      <c r="K18" s="48" t="s">
        <v>17</v>
      </c>
      <c r="L18" s="49" t="s">
        <v>133</v>
      </c>
      <c r="M18" s="50"/>
      <c r="N18" s="47" t="s">
        <v>135</v>
      </c>
      <c r="O18" s="47"/>
    </row>
    <row r="19" spans="1:15" s="51" customFormat="1" ht="14.25" customHeight="1" x14ac:dyDescent="0.2">
      <c r="A19" s="52">
        <v>1979</v>
      </c>
      <c r="B19" s="46">
        <v>42303</v>
      </c>
      <c r="C19" s="47" t="s">
        <v>102</v>
      </c>
      <c r="D19" s="45">
        <v>10</v>
      </c>
      <c r="E19" s="45">
        <v>8</v>
      </c>
      <c r="F19" s="45" t="s">
        <v>6</v>
      </c>
      <c r="G19" s="45">
        <v>1</v>
      </c>
      <c r="H19" s="45"/>
      <c r="I19" s="45"/>
      <c r="J19" s="45"/>
      <c r="K19" s="48" t="s">
        <v>16</v>
      </c>
      <c r="L19" s="49" t="s">
        <v>137</v>
      </c>
      <c r="M19" s="50"/>
      <c r="N19" s="47" t="s">
        <v>135</v>
      </c>
      <c r="O19" s="47"/>
    </row>
    <row r="20" spans="1:15" s="51" customFormat="1" ht="14.25" customHeight="1" x14ac:dyDescent="0.2">
      <c r="A20" s="45">
        <v>1980</v>
      </c>
      <c r="B20" s="46">
        <v>42301</v>
      </c>
      <c r="C20" s="47" t="s">
        <v>102</v>
      </c>
      <c r="D20" s="45">
        <v>50</v>
      </c>
      <c r="E20" s="45">
        <v>8</v>
      </c>
      <c r="F20" s="45" t="s">
        <v>6</v>
      </c>
      <c r="G20" s="45">
        <v>1</v>
      </c>
      <c r="H20" s="45"/>
      <c r="I20" s="45"/>
      <c r="J20" s="45"/>
      <c r="K20" s="48" t="s">
        <v>17</v>
      </c>
      <c r="L20" s="49" t="s">
        <v>133</v>
      </c>
      <c r="M20" s="50"/>
      <c r="N20" s="47" t="s">
        <v>135</v>
      </c>
      <c r="O20" s="47"/>
    </row>
    <row r="21" spans="1:15" s="51" customFormat="1" ht="14.25" customHeight="1" x14ac:dyDescent="0.2">
      <c r="A21" s="52">
        <v>1981</v>
      </c>
      <c r="B21" s="46">
        <v>42301</v>
      </c>
      <c r="C21" s="47" t="s">
        <v>102</v>
      </c>
      <c r="D21" s="45">
        <v>28</v>
      </c>
      <c r="E21" s="45">
        <v>7</v>
      </c>
      <c r="F21" s="45" t="s">
        <v>6</v>
      </c>
      <c r="G21" s="45">
        <v>1</v>
      </c>
      <c r="H21" s="45"/>
      <c r="I21" s="45"/>
      <c r="J21" s="45"/>
      <c r="K21" s="48" t="s">
        <v>16</v>
      </c>
      <c r="L21" s="49" t="s">
        <v>102</v>
      </c>
      <c r="M21" s="50"/>
      <c r="N21" s="47" t="s">
        <v>135</v>
      </c>
      <c r="O21" s="47" t="s">
        <v>99</v>
      </c>
    </row>
    <row r="22" spans="1:15" s="51" customFormat="1" ht="14.25" customHeight="1" x14ac:dyDescent="0.2">
      <c r="A22" s="45">
        <v>1982</v>
      </c>
      <c r="B22" s="46">
        <v>42250</v>
      </c>
      <c r="C22" s="47" t="s">
        <v>102</v>
      </c>
      <c r="D22" s="45">
        <v>26</v>
      </c>
      <c r="E22" s="45">
        <v>0</v>
      </c>
      <c r="F22" s="45" t="s">
        <v>6</v>
      </c>
      <c r="G22" s="45">
        <v>1</v>
      </c>
      <c r="H22" s="45"/>
      <c r="I22" s="45"/>
      <c r="J22" s="45"/>
      <c r="K22" s="48" t="s">
        <v>17</v>
      </c>
      <c r="L22" s="49" t="s">
        <v>133</v>
      </c>
      <c r="M22" s="50"/>
      <c r="N22" s="47" t="s">
        <v>135</v>
      </c>
      <c r="O22" s="47"/>
    </row>
    <row r="23" spans="1:15" s="51" customFormat="1" ht="14.25" customHeight="1" x14ac:dyDescent="0.2">
      <c r="A23" s="52">
        <v>1983</v>
      </c>
      <c r="B23" s="46">
        <v>42249</v>
      </c>
      <c r="C23" s="47" t="s">
        <v>102</v>
      </c>
      <c r="D23" s="45">
        <v>32</v>
      </c>
      <c r="E23" s="45">
        <v>7</v>
      </c>
      <c r="F23" s="45" t="s">
        <v>6</v>
      </c>
      <c r="G23" s="45">
        <v>1</v>
      </c>
      <c r="H23" s="45"/>
      <c r="I23" s="45"/>
      <c r="J23" s="45"/>
      <c r="K23" s="48" t="s">
        <v>16</v>
      </c>
      <c r="L23" s="49" t="s">
        <v>137</v>
      </c>
      <c r="M23" s="50"/>
      <c r="N23" s="47" t="s">
        <v>142</v>
      </c>
      <c r="O23" s="47"/>
    </row>
    <row r="24" spans="1:15" s="51" customFormat="1" ht="14.25" customHeight="1" x14ac:dyDescent="0.2">
      <c r="A24" s="45">
        <v>1984</v>
      </c>
      <c r="B24" s="46">
        <v>42254</v>
      </c>
      <c r="C24" s="47" t="s">
        <v>102</v>
      </c>
      <c r="D24" s="45">
        <v>28</v>
      </c>
      <c r="E24" s="45">
        <v>7</v>
      </c>
      <c r="F24" s="45" t="s">
        <v>6</v>
      </c>
      <c r="G24" s="45">
        <v>1</v>
      </c>
      <c r="H24" s="45"/>
      <c r="I24" s="45"/>
      <c r="J24" s="45"/>
      <c r="K24" s="48" t="s">
        <v>17</v>
      </c>
      <c r="L24" s="49" t="s">
        <v>133</v>
      </c>
      <c r="M24" s="50"/>
      <c r="N24" s="47" t="s">
        <v>142</v>
      </c>
      <c r="O24" s="47"/>
    </row>
    <row r="25" spans="1:15" s="51" customFormat="1" ht="14.25" customHeight="1" x14ac:dyDescent="0.2">
      <c r="A25" s="52">
        <v>1985</v>
      </c>
      <c r="B25" s="46">
        <v>42253</v>
      </c>
      <c r="C25" s="47" t="s">
        <v>102</v>
      </c>
      <c r="D25" s="45">
        <v>18</v>
      </c>
      <c r="E25" s="45">
        <v>6</v>
      </c>
      <c r="F25" s="45" t="s">
        <v>6</v>
      </c>
      <c r="G25" s="45">
        <v>1</v>
      </c>
      <c r="H25" s="45"/>
      <c r="I25" s="45"/>
      <c r="J25" s="45"/>
      <c r="K25" s="48" t="s">
        <v>16</v>
      </c>
      <c r="L25" s="49" t="s">
        <v>137</v>
      </c>
      <c r="M25" s="50"/>
      <c r="N25" s="47" t="s">
        <v>142</v>
      </c>
      <c r="O25" s="47"/>
    </row>
    <row r="26" spans="1:15" s="51" customFormat="1" ht="14.25" customHeight="1" x14ac:dyDescent="0.2">
      <c r="A26" s="45">
        <v>1986</v>
      </c>
      <c r="B26" s="46">
        <v>42252</v>
      </c>
      <c r="C26" s="47" t="s">
        <v>102</v>
      </c>
      <c r="D26" s="45">
        <v>24</v>
      </c>
      <c r="E26" s="45">
        <v>14</v>
      </c>
      <c r="F26" s="45" t="s">
        <v>6</v>
      </c>
      <c r="G26" s="45">
        <v>1</v>
      </c>
      <c r="H26" s="45"/>
      <c r="I26" s="45"/>
      <c r="J26" s="45"/>
      <c r="K26" s="48" t="s">
        <v>17</v>
      </c>
      <c r="L26" s="49" t="s">
        <v>133</v>
      </c>
      <c r="M26" s="50"/>
      <c r="N26" s="47" t="s">
        <v>142</v>
      </c>
      <c r="O26" s="47"/>
    </row>
    <row r="27" spans="1:15" s="51" customFormat="1" ht="14.25" customHeight="1" x14ac:dyDescent="0.2">
      <c r="A27" s="52">
        <v>1987</v>
      </c>
      <c r="B27" s="46">
        <v>42251</v>
      </c>
      <c r="C27" s="47" t="s">
        <v>102</v>
      </c>
      <c r="D27" s="45">
        <v>33</v>
      </c>
      <c r="E27" s="45">
        <v>6</v>
      </c>
      <c r="F27" s="45" t="s">
        <v>6</v>
      </c>
      <c r="G27" s="45">
        <v>1</v>
      </c>
      <c r="H27" s="45"/>
      <c r="I27" s="45"/>
      <c r="J27" s="45"/>
      <c r="K27" s="48" t="s">
        <v>16</v>
      </c>
      <c r="L27" s="49" t="s">
        <v>137</v>
      </c>
      <c r="M27" s="50"/>
      <c r="N27" s="47" t="s">
        <v>142</v>
      </c>
      <c r="O27" s="47"/>
    </row>
    <row r="28" spans="1:15" s="51" customFormat="1" ht="14.25" customHeight="1" x14ac:dyDescent="0.2">
      <c r="A28" s="10"/>
      <c r="B28" s="11" t="s">
        <v>15</v>
      </c>
      <c r="C28" s="12" t="s">
        <v>15</v>
      </c>
      <c r="D28" s="10" t="s">
        <v>15</v>
      </c>
      <c r="E28" s="10" t="s">
        <v>15</v>
      </c>
      <c r="F28" s="10" t="s">
        <v>15</v>
      </c>
      <c r="G28" s="10"/>
      <c r="H28" s="10"/>
      <c r="I28" s="10"/>
      <c r="J28" s="10"/>
      <c r="K28" s="13"/>
      <c r="L28" s="14"/>
      <c r="M28" s="15"/>
      <c r="N28" s="12" t="s">
        <v>15</v>
      </c>
      <c r="O28" s="12" t="s">
        <v>15</v>
      </c>
    </row>
    <row r="29" spans="1:15" ht="14.25" customHeight="1" x14ac:dyDescent="0.25">
      <c r="A29" s="16"/>
      <c r="B29"/>
      <c r="D29" s="17">
        <f>SUM(D2:D27)</f>
        <v>533</v>
      </c>
      <c r="E29" s="17">
        <f>SUM(E2:E27)</f>
        <v>300</v>
      </c>
      <c r="G29" s="10">
        <f>SUM(G2:G27)</f>
        <v>18</v>
      </c>
      <c r="H29" s="10">
        <f>SUM(H2:H27)</f>
        <v>8</v>
      </c>
      <c r="I29" s="10">
        <f>SUM(I2:I27)</f>
        <v>0</v>
      </c>
      <c r="J29" s="18">
        <f>(G29+(I29/2))/(G29+H29+I29)</f>
        <v>0.69230769230769229</v>
      </c>
    </row>
    <row r="30" spans="1:15" ht="14.25" customHeight="1" x14ac:dyDescent="0.2">
      <c r="A30" s="16"/>
      <c r="D30" s="19">
        <f>AVERAGE(D2:D27)</f>
        <v>20.5</v>
      </c>
      <c r="E30" s="19">
        <f>AVERAGE(E2:E27)</f>
        <v>11.538461538461538</v>
      </c>
      <c r="F30" s="19">
        <f>D30-E30</f>
        <v>8.9615384615384617</v>
      </c>
    </row>
  </sheetData>
  <conditionalFormatting sqref="F30">
    <cfRule type="cellIs" dxfId="1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"/>
  <sheetViews>
    <sheetView workbookViewId="0">
      <pane ySplit="1" topLeftCell="A2" activePane="bottomLeft" state="frozen"/>
      <selection pane="bottomLeft" activeCell="M19" sqref="M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1996</v>
      </c>
      <c r="B2" s="46">
        <v>42246</v>
      </c>
      <c r="C2" s="47" t="s">
        <v>45</v>
      </c>
      <c r="D2" s="45">
        <v>21</v>
      </c>
      <c r="E2" s="45">
        <v>28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151</v>
      </c>
      <c r="O2" s="47"/>
    </row>
    <row r="3" spans="1:15" s="51" customFormat="1" ht="14.25" customHeight="1" x14ac:dyDescent="0.2">
      <c r="A3" s="52">
        <v>1997</v>
      </c>
      <c r="B3" s="46">
        <v>42245</v>
      </c>
      <c r="C3" s="47" t="s">
        <v>45</v>
      </c>
      <c r="D3" s="45">
        <v>7</v>
      </c>
      <c r="E3" s="45">
        <v>27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46</v>
      </c>
      <c r="M3" s="50"/>
      <c r="N3" s="47" t="s">
        <v>151</v>
      </c>
      <c r="O3" s="47"/>
    </row>
    <row r="4" spans="1:15" s="51" customFormat="1" ht="14.25" customHeight="1" x14ac:dyDescent="0.2">
      <c r="A4" s="45">
        <v>1998</v>
      </c>
      <c r="B4" s="46">
        <v>42244</v>
      </c>
      <c r="C4" s="47" t="s">
        <v>45</v>
      </c>
      <c r="D4" s="45">
        <v>23</v>
      </c>
      <c r="E4" s="45">
        <v>13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151</v>
      </c>
      <c r="O4" s="47"/>
    </row>
    <row r="5" spans="1:15" s="51" customFormat="1" ht="14.25" customHeight="1" x14ac:dyDescent="0.2">
      <c r="A5" s="52">
        <v>1999</v>
      </c>
      <c r="B5" s="46">
        <v>42306</v>
      </c>
      <c r="C5" s="47" t="s">
        <v>45</v>
      </c>
      <c r="D5" s="45">
        <v>20</v>
      </c>
      <c r="E5" s="45">
        <v>12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151</v>
      </c>
      <c r="O5" s="47"/>
    </row>
    <row r="6" spans="1:15" s="51" customFormat="1" ht="14.25" customHeight="1" x14ac:dyDescent="0.2">
      <c r="A6" s="45">
        <v>2000</v>
      </c>
      <c r="B6" s="46">
        <v>42304</v>
      </c>
      <c r="C6" s="47" t="s">
        <v>45</v>
      </c>
      <c r="D6" s="45">
        <v>21</v>
      </c>
      <c r="E6" s="45">
        <v>0</v>
      </c>
      <c r="F6" s="45" t="s">
        <v>6</v>
      </c>
      <c r="G6" s="45">
        <v>1</v>
      </c>
      <c r="H6" s="45"/>
      <c r="I6" s="45"/>
      <c r="J6" s="45"/>
      <c r="K6" s="48" t="s">
        <v>16</v>
      </c>
      <c r="L6" s="49" t="s">
        <v>46</v>
      </c>
      <c r="M6" s="50"/>
      <c r="N6" s="47" t="s">
        <v>151</v>
      </c>
      <c r="O6" s="47"/>
    </row>
    <row r="7" spans="1:15" s="51" customFormat="1" ht="14.25" customHeight="1" x14ac:dyDescent="0.2">
      <c r="A7" s="45">
        <v>2000</v>
      </c>
      <c r="B7" s="46">
        <v>42318</v>
      </c>
      <c r="C7" s="47" t="s">
        <v>45</v>
      </c>
      <c r="D7" s="45">
        <v>28</v>
      </c>
      <c r="E7" s="45">
        <v>16</v>
      </c>
      <c r="F7" s="45" t="s">
        <v>6</v>
      </c>
      <c r="G7" s="45">
        <v>1</v>
      </c>
      <c r="H7" s="45"/>
      <c r="I7" s="45"/>
      <c r="J7" s="45"/>
      <c r="K7" s="48" t="s">
        <v>17</v>
      </c>
      <c r="L7" s="49" t="s">
        <v>133</v>
      </c>
      <c r="M7" s="50"/>
      <c r="N7" s="47" t="s">
        <v>151</v>
      </c>
      <c r="O7" s="47" t="s">
        <v>141</v>
      </c>
    </row>
    <row r="8" spans="1:15" s="51" customFormat="1" ht="14.25" customHeight="1" x14ac:dyDescent="0.2">
      <c r="A8" s="52">
        <v>2001</v>
      </c>
      <c r="B8" s="46">
        <v>42310</v>
      </c>
      <c r="C8" s="47" t="s">
        <v>45</v>
      </c>
      <c r="D8" s="45">
        <v>17</v>
      </c>
      <c r="E8" s="45">
        <v>14</v>
      </c>
      <c r="F8" s="45" t="s">
        <v>6</v>
      </c>
      <c r="G8" s="45">
        <v>1</v>
      </c>
      <c r="H8" s="45"/>
      <c r="I8" s="45"/>
      <c r="J8" s="45"/>
      <c r="K8" s="48" t="s">
        <v>17</v>
      </c>
      <c r="L8" s="49" t="s">
        <v>133</v>
      </c>
      <c r="M8" s="50"/>
      <c r="N8" s="47" t="s">
        <v>151</v>
      </c>
      <c r="O8" s="47"/>
    </row>
    <row r="9" spans="1:15" s="51" customFormat="1" ht="14.25" customHeight="1" x14ac:dyDescent="0.2">
      <c r="A9" s="45">
        <v>2002</v>
      </c>
      <c r="B9" s="46">
        <v>42309</v>
      </c>
      <c r="C9" s="47" t="s">
        <v>45</v>
      </c>
      <c r="D9" s="45">
        <v>28</v>
      </c>
      <c r="E9" s="45">
        <v>7</v>
      </c>
      <c r="F9" s="45" t="s">
        <v>6</v>
      </c>
      <c r="G9" s="45">
        <v>1</v>
      </c>
      <c r="H9" s="45"/>
      <c r="I9" s="45"/>
      <c r="J9" s="45"/>
      <c r="K9" s="48" t="s">
        <v>16</v>
      </c>
      <c r="L9" s="49" t="s">
        <v>46</v>
      </c>
      <c r="M9" s="50"/>
      <c r="N9" s="47" t="s">
        <v>151</v>
      </c>
      <c r="O9" s="47"/>
    </row>
    <row r="10" spans="1:15" s="51" customFormat="1" ht="14.25" customHeight="1" x14ac:dyDescent="0.2">
      <c r="A10" s="52">
        <v>2003</v>
      </c>
      <c r="B10" s="46">
        <v>42287</v>
      </c>
      <c r="C10" s="47" t="s">
        <v>45</v>
      </c>
      <c r="D10" s="45">
        <v>38</v>
      </c>
      <c r="E10" s="45">
        <v>6</v>
      </c>
      <c r="F10" s="45" t="s">
        <v>6</v>
      </c>
      <c r="G10" s="45">
        <v>1</v>
      </c>
      <c r="H10" s="45"/>
      <c r="I10" s="45"/>
      <c r="J10" s="45"/>
      <c r="K10" s="48" t="s">
        <v>17</v>
      </c>
      <c r="L10" s="49" t="s">
        <v>133</v>
      </c>
      <c r="M10" s="50"/>
      <c r="N10" s="47" t="s">
        <v>151</v>
      </c>
      <c r="O10" s="47"/>
    </row>
    <row r="11" spans="1:15" s="51" customFormat="1" ht="14.25" customHeight="1" x14ac:dyDescent="0.2">
      <c r="A11" s="45">
        <v>2004</v>
      </c>
      <c r="B11" s="46">
        <v>42292</v>
      </c>
      <c r="C11" s="47" t="s">
        <v>45</v>
      </c>
      <c r="D11" s="45">
        <v>7</v>
      </c>
      <c r="E11" s="45">
        <v>30</v>
      </c>
      <c r="F11" s="45" t="s">
        <v>7</v>
      </c>
      <c r="G11" s="45"/>
      <c r="H11" s="45">
        <v>1</v>
      </c>
      <c r="I11" s="45"/>
      <c r="J11" s="45"/>
      <c r="K11" s="48" t="s">
        <v>16</v>
      </c>
      <c r="L11" s="49" t="s">
        <v>46</v>
      </c>
      <c r="M11" s="50"/>
      <c r="N11" s="47" t="s">
        <v>151</v>
      </c>
      <c r="O11" s="47"/>
    </row>
    <row r="12" spans="1:15" s="51" customFormat="1" ht="14.25" customHeight="1" x14ac:dyDescent="0.2">
      <c r="A12" s="52">
        <v>2005</v>
      </c>
      <c r="B12" s="46">
        <v>42298</v>
      </c>
      <c r="C12" s="47" t="s">
        <v>45</v>
      </c>
      <c r="D12" s="45">
        <v>14</v>
      </c>
      <c r="E12" s="45">
        <v>44</v>
      </c>
      <c r="F12" s="45" t="s">
        <v>7</v>
      </c>
      <c r="G12" s="45"/>
      <c r="H12" s="45">
        <v>1</v>
      </c>
      <c r="I12" s="45"/>
      <c r="J12" s="45"/>
      <c r="K12" s="48" t="s">
        <v>17</v>
      </c>
      <c r="L12" s="49" t="s">
        <v>133</v>
      </c>
      <c r="M12" s="50"/>
      <c r="N12" s="47" t="s">
        <v>151</v>
      </c>
      <c r="O12" s="47"/>
    </row>
    <row r="13" spans="1:15" s="51" customFormat="1" ht="14.25" customHeight="1" x14ac:dyDescent="0.2">
      <c r="A13" s="52">
        <v>2005</v>
      </c>
      <c r="B13" s="46">
        <v>42326</v>
      </c>
      <c r="C13" s="47" t="s">
        <v>45</v>
      </c>
      <c r="D13" s="45">
        <v>31</v>
      </c>
      <c r="E13" s="45">
        <v>8</v>
      </c>
      <c r="F13" s="45" t="s">
        <v>6</v>
      </c>
      <c r="G13" s="45">
        <v>1</v>
      </c>
      <c r="H13" s="45"/>
      <c r="I13" s="45"/>
      <c r="J13" s="45"/>
      <c r="K13" s="48" t="s">
        <v>16</v>
      </c>
      <c r="L13" s="49" t="s">
        <v>46</v>
      </c>
      <c r="M13" s="50"/>
      <c r="N13" s="47" t="s">
        <v>151</v>
      </c>
      <c r="O13" s="47" t="s">
        <v>156</v>
      </c>
    </row>
    <row r="14" spans="1:15" s="51" customFormat="1" ht="14.25" customHeight="1" x14ac:dyDescent="0.2">
      <c r="A14" s="45">
        <v>2006</v>
      </c>
      <c r="B14" s="46">
        <v>42297</v>
      </c>
      <c r="C14" s="47" t="s">
        <v>45</v>
      </c>
      <c r="D14" s="45">
        <v>21</v>
      </c>
      <c r="E14" s="45">
        <v>8</v>
      </c>
      <c r="F14" s="45" t="s">
        <v>6</v>
      </c>
      <c r="G14" s="45">
        <v>1</v>
      </c>
      <c r="H14" s="45"/>
      <c r="I14" s="45"/>
      <c r="J14" s="45"/>
      <c r="K14" s="48" t="s">
        <v>16</v>
      </c>
      <c r="L14" s="49" t="s">
        <v>46</v>
      </c>
      <c r="M14" s="50"/>
      <c r="N14" s="47" t="s">
        <v>151</v>
      </c>
      <c r="O14" s="47"/>
    </row>
    <row r="15" spans="1:15" s="51" customFormat="1" ht="14.25" customHeight="1" x14ac:dyDescent="0.2">
      <c r="A15" s="45">
        <v>2006</v>
      </c>
      <c r="B15" s="46">
        <v>42325</v>
      </c>
      <c r="C15" s="47" t="s">
        <v>45</v>
      </c>
      <c r="D15" s="45">
        <v>10</v>
      </c>
      <c r="E15" s="45">
        <v>8</v>
      </c>
      <c r="F15" s="45" t="s">
        <v>6</v>
      </c>
      <c r="G15" s="45">
        <v>1</v>
      </c>
      <c r="H15" s="45"/>
      <c r="I15" s="45"/>
      <c r="J15" s="45"/>
      <c r="K15" s="48" t="s">
        <v>17</v>
      </c>
      <c r="L15" s="49" t="s">
        <v>133</v>
      </c>
      <c r="M15" s="50"/>
      <c r="N15" s="47" t="s">
        <v>151</v>
      </c>
      <c r="O15" s="47" t="s">
        <v>141</v>
      </c>
    </row>
    <row r="16" spans="1:15" s="51" customFormat="1" ht="14.25" customHeight="1" x14ac:dyDescent="0.2">
      <c r="A16" s="52">
        <v>2007</v>
      </c>
      <c r="B16" s="46">
        <v>42296</v>
      </c>
      <c r="C16" s="47" t="s">
        <v>45</v>
      </c>
      <c r="D16" s="45">
        <v>14</v>
      </c>
      <c r="E16" s="45">
        <v>12</v>
      </c>
      <c r="F16" s="45" t="s">
        <v>6</v>
      </c>
      <c r="G16" s="45">
        <v>1</v>
      </c>
      <c r="H16" s="45"/>
      <c r="I16" s="45"/>
      <c r="J16" s="45"/>
      <c r="K16" s="48" t="s">
        <v>17</v>
      </c>
      <c r="L16" s="49" t="s">
        <v>133</v>
      </c>
      <c r="M16" s="50"/>
      <c r="N16" s="47" t="s">
        <v>151</v>
      </c>
      <c r="O16" s="47"/>
    </row>
    <row r="17" spans="1:15" s="51" customFormat="1" ht="14.25" customHeight="1" x14ac:dyDescent="0.2">
      <c r="A17" s="45">
        <v>2008</v>
      </c>
      <c r="B17" s="46">
        <v>42294</v>
      </c>
      <c r="C17" s="47" t="s">
        <v>45</v>
      </c>
      <c r="D17" s="45">
        <v>20</v>
      </c>
      <c r="E17" s="45">
        <v>10</v>
      </c>
      <c r="F17" s="45" t="s">
        <v>6</v>
      </c>
      <c r="G17" s="45">
        <v>1</v>
      </c>
      <c r="H17" s="45"/>
      <c r="I17" s="45"/>
      <c r="J17" s="45"/>
      <c r="K17" s="48" t="s">
        <v>16</v>
      </c>
      <c r="L17" s="49" t="s">
        <v>46</v>
      </c>
      <c r="M17" s="50"/>
      <c r="N17" s="47" t="s">
        <v>151</v>
      </c>
      <c r="O17" s="47"/>
    </row>
    <row r="18" spans="1:15" s="51" customFormat="1" ht="14.25" customHeight="1" x14ac:dyDescent="0.2">
      <c r="A18" s="52">
        <v>2009</v>
      </c>
      <c r="B18" s="46">
        <v>42307</v>
      </c>
      <c r="C18" s="47" t="s">
        <v>45</v>
      </c>
      <c r="D18" s="45">
        <v>42</v>
      </c>
      <c r="E18" s="45">
        <v>14</v>
      </c>
      <c r="F18" s="45" t="s">
        <v>6</v>
      </c>
      <c r="G18" s="45">
        <v>1</v>
      </c>
      <c r="H18" s="45"/>
      <c r="I18" s="45"/>
      <c r="J18" s="45"/>
      <c r="K18" s="48" t="s">
        <v>17</v>
      </c>
      <c r="L18" s="49" t="s">
        <v>133</v>
      </c>
      <c r="M18" s="50"/>
      <c r="N18" s="47" t="s">
        <v>151</v>
      </c>
      <c r="O18" s="47"/>
    </row>
    <row r="19" spans="1:15" s="51" customFormat="1" ht="14.25" customHeight="1" x14ac:dyDescent="0.2">
      <c r="A19" s="45">
        <v>2010</v>
      </c>
      <c r="B19" s="46">
        <v>42306</v>
      </c>
      <c r="C19" s="47" t="s">
        <v>45</v>
      </c>
      <c r="D19" s="45">
        <v>42</v>
      </c>
      <c r="E19" s="45">
        <v>3</v>
      </c>
      <c r="F19" s="45" t="s">
        <v>6</v>
      </c>
      <c r="G19" s="45">
        <v>1</v>
      </c>
      <c r="H19" s="45"/>
      <c r="I19" s="45"/>
      <c r="J19" s="45"/>
      <c r="K19" s="48" t="s">
        <v>16</v>
      </c>
      <c r="L19" s="49" t="s">
        <v>46</v>
      </c>
      <c r="M19" s="50"/>
      <c r="N19" s="47" t="s">
        <v>151</v>
      </c>
      <c r="O19" s="47"/>
    </row>
    <row r="20" spans="1:15" s="51" customFormat="1" ht="14.25" customHeight="1" x14ac:dyDescent="0.2">
      <c r="A20" s="52">
        <v>2011</v>
      </c>
      <c r="B20" s="46">
        <v>42284</v>
      </c>
      <c r="C20" s="47" t="s">
        <v>45</v>
      </c>
      <c r="D20" s="45">
        <v>38</v>
      </c>
      <c r="E20" s="45">
        <v>16</v>
      </c>
      <c r="F20" s="45" t="s">
        <v>6</v>
      </c>
      <c r="G20" s="45">
        <v>1</v>
      </c>
      <c r="H20" s="45"/>
      <c r="I20" s="45"/>
      <c r="J20" s="45"/>
      <c r="K20" s="48" t="s">
        <v>17</v>
      </c>
      <c r="L20" s="49" t="s">
        <v>133</v>
      </c>
      <c r="M20" s="50"/>
      <c r="N20" s="47" t="s">
        <v>151</v>
      </c>
      <c r="O20" s="47"/>
    </row>
    <row r="21" spans="1:15" s="51" customFormat="1" ht="14.25" customHeight="1" x14ac:dyDescent="0.2">
      <c r="A21" s="45">
        <v>2012</v>
      </c>
      <c r="B21" s="46">
        <v>42282</v>
      </c>
      <c r="C21" s="47" t="s">
        <v>45</v>
      </c>
      <c r="D21" s="45">
        <v>49</v>
      </c>
      <c r="E21" s="45">
        <v>21</v>
      </c>
      <c r="F21" s="45" t="s">
        <v>6</v>
      </c>
      <c r="G21" s="45">
        <v>1</v>
      </c>
      <c r="H21" s="45"/>
      <c r="I21" s="45"/>
      <c r="J21" s="45"/>
      <c r="K21" s="48" t="s">
        <v>16</v>
      </c>
      <c r="L21" s="49" t="s">
        <v>46</v>
      </c>
      <c r="M21" s="50"/>
      <c r="N21" s="47" t="s">
        <v>151</v>
      </c>
      <c r="O21" s="47"/>
    </row>
    <row r="22" spans="1:15" s="51" customFormat="1" ht="14.25" customHeight="1" x14ac:dyDescent="0.2">
      <c r="A22" s="52">
        <v>2013</v>
      </c>
      <c r="B22" s="46">
        <v>42302</v>
      </c>
      <c r="C22" s="47" t="s">
        <v>45</v>
      </c>
      <c r="D22" s="45">
        <v>49</v>
      </c>
      <c r="E22" s="45">
        <v>14</v>
      </c>
      <c r="F22" s="45" t="s">
        <v>6</v>
      </c>
      <c r="G22" s="45">
        <v>1</v>
      </c>
      <c r="H22" s="45"/>
      <c r="I22" s="45"/>
      <c r="J22" s="45"/>
      <c r="K22" s="48" t="s">
        <v>17</v>
      </c>
      <c r="L22" s="49" t="s">
        <v>133</v>
      </c>
      <c r="M22" s="50"/>
      <c r="N22" s="47" t="s">
        <v>151</v>
      </c>
      <c r="O22" s="47"/>
    </row>
    <row r="23" spans="1:15" s="51" customFormat="1" ht="14.25" customHeight="1" x14ac:dyDescent="0.2">
      <c r="A23" s="45">
        <v>2014</v>
      </c>
      <c r="B23" s="46">
        <v>42301</v>
      </c>
      <c r="C23" s="47" t="s">
        <v>45</v>
      </c>
      <c r="D23" s="45">
        <v>56</v>
      </c>
      <c r="E23" s="45">
        <v>22</v>
      </c>
      <c r="F23" s="45" t="s">
        <v>6</v>
      </c>
      <c r="G23" s="45">
        <v>1</v>
      </c>
      <c r="H23" s="45"/>
      <c r="I23" s="45"/>
      <c r="J23" s="45"/>
      <c r="K23" s="48" t="s">
        <v>16</v>
      </c>
      <c r="L23" s="49" t="s">
        <v>46</v>
      </c>
      <c r="M23" s="50"/>
      <c r="N23" s="47" t="s">
        <v>151</v>
      </c>
      <c r="O23" s="47"/>
    </row>
    <row r="24" spans="1:15" s="51" customFormat="1" ht="14.25" customHeight="1" x14ac:dyDescent="0.2">
      <c r="A24" s="52">
        <v>2015</v>
      </c>
      <c r="B24" s="46">
        <v>42307</v>
      </c>
      <c r="C24" s="47" t="s">
        <v>45</v>
      </c>
      <c r="D24" s="45">
        <v>56</v>
      </c>
      <c r="E24" s="45">
        <v>7</v>
      </c>
      <c r="F24" s="45" t="s">
        <v>6</v>
      </c>
      <c r="G24" s="45">
        <v>1</v>
      </c>
      <c r="H24" s="45"/>
      <c r="I24" s="45"/>
      <c r="J24" s="45"/>
      <c r="K24" s="48" t="s">
        <v>17</v>
      </c>
      <c r="L24" s="49" t="s">
        <v>133</v>
      </c>
      <c r="M24" s="50"/>
      <c r="N24" s="47" t="s">
        <v>151</v>
      </c>
      <c r="O24" s="47"/>
    </row>
    <row r="25" spans="1:15" s="51" customFormat="1" ht="14.25" customHeight="1" x14ac:dyDescent="0.2">
      <c r="A25" s="45">
        <v>2016</v>
      </c>
      <c r="B25" s="46">
        <v>42671</v>
      </c>
      <c r="C25" s="47" t="s">
        <v>45</v>
      </c>
      <c r="D25" s="45">
        <v>48</v>
      </c>
      <c r="E25" s="45">
        <v>7</v>
      </c>
      <c r="F25" s="45" t="s">
        <v>6</v>
      </c>
      <c r="G25" s="45">
        <v>1</v>
      </c>
      <c r="H25" s="45"/>
      <c r="I25" s="45"/>
      <c r="J25" s="45"/>
      <c r="K25" s="48" t="s">
        <v>16</v>
      </c>
      <c r="L25" s="49" t="s">
        <v>46</v>
      </c>
      <c r="M25" s="50"/>
      <c r="N25" s="47" t="s">
        <v>151</v>
      </c>
      <c r="O25" s="47"/>
    </row>
    <row r="26" spans="1:15" s="51" customFormat="1" ht="14.25" customHeight="1" x14ac:dyDescent="0.2">
      <c r="A26" s="10"/>
      <c r="B26" s="11" t="s">
        <v>15</v>
      </c>
      <c r="C26" s="12" t="s">
        <v>15</v>
      </c>
      <c r="D26" s="10" t="s">
        <v>15</v>
      </c>
      <c r="E26" s="10" t="s">
        <v>15</v>
      </c>
      <c r="F26" s="10" t="s">
        <v>15</v>
      </c>
      <c r="G26" s="10"/>
      <c r="H26" s="10"/>
      <c r="I26" s="10"/>
      <c r="J26" s="10"/>
      <c r="K26" s="13"/>
      <c r="L26" s="14"/>
      <c r="M26" s="15"/>
      <c r="N26" s="12" t="s">
        <v>15</v>
      </c>
      <c r="O26" s="12" t="s">
        <v>15</v>
      </c>
    </row>
    <row r="27" spans="1:15" ht="14.25" customHeight="1" x14ac:dyDescent="0.25">
      <c r="A27" s="16"/>
      <c r="B27"/>
      <c r="D27" s="17">
        <f>SUM(D2:D25)</f>
        <v>700</v>
      </c>
      <c r="E27" s="17">
        <f>SUM(E2:E25)</f>
        <v>347</v>
      </c>
      <c r="G27" s="10">
        <f>SUM(G2:G25)</f>
        <v>20</v>
      </c>
      <c r="H27" s="10">
        <f>SUM(H2:H25)</f>
        <v>4</v>
      </c>
      <c r="I27" s="10">
        <f>SUM(I2:I25)</f>
        <v>0</v>
      </c>
      <c r="J27" s="18">
        <f>(G27+(I27/2))/(G27+H27+I27)</f>
        <v>0.83333333333333337</v>
      </c>
    </row>
    <row r="28" spans="1:15" ht="14.25" customHeight="1" x14ac:dyDescent="0.2">
      <c r="A28" s="16"/>
      <c r="D28" s="19">
        <f>AVERAGE(D2:D25)</f>
        <v>29.166666666666668</v>
      </c>
      <c r="E28" s="19">
        <f>AVERAGE(E2:E25)</f>
        <v>14.458333333333334</v>
      </c>
      <c r="F28" s="19">
        <f>D28-E28</f>
        <v>14.708333333333334</v>
      </c>
    </row>
  </sheetData>
  <conditionalFormatting sqref="F28">
    <cfRule type="cellIs" dxfId="1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"/>
  <sheetViews>
    <sheetView workbookViewId="0">
      <pane ySplit="1" topLeftCell="A2" activePane="bottomLeft" state="frozen"/>
      <selection pane="bottomLeft" activeCell="C30" sqref="C3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1982</v>
      </c>
      <c r="B2" s="46">
        <v>42278</v>
      </c>
      <c r="C2" s="47" t="s">
        <v>38</v>
      </c>
      <c r="D2" s="45">
        <v>17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135</v>
      </c>
      <c r="O2" s="47"/>
    </row>
    <row r="3" spans="1:15" s="51" customFormat="1" ht="14.25" customHeight="1" x14ac:dyDescent="0.2">
      <c r="A3" s="52">
        <v>1983</v>
      </c>
      <c r="B3" s="46">
        <v>42278</v>
      </c>
      <c r="C3" s="47" t="s">
        <v>38</v>
      </c>
      <c r="D3" s="45">
        <v>13</v>
      </c>
      <c r="E3" s="45">
        <v>9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38</v>
      </c>
      <c r="M3" s="50"/>
      <c r="N3" s="47" t="s">
        <v>142</v>
      </c>
      <c r="O3" s="47"/>
    </row>
    <row r="4" spans="1:15" s="51" customFormat="1" ht="14.25" customHeight="1" x14ac:dyDescent="0.2">
      <c r="A4" s="45">
        <v>1984</v>
      </c>
      <c r="B4" s="46">
        <v>42303</v>
      </c>
      <c r="C4" s="47" t="s">
        <v>38</v>
      </c>
      <c r="D4" s="45">
        <v>31</v>
      </c>
      <c r="E4" s="45">
        <v>12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142</v>
      </c>
      <c r="O4" s="47"/>
    </row>
    <row r="5" spans="1:15" s="51" customFormat="1" ht="14.25" customHeight="1" x14ac:dyDescent="0.2">
      <c r="A5" s="52">
        <v>1985</v>
      </c>
      <c r="B5" s="46">
        <v>42302</v>
      </c>
      <c r="C5" s="47" t="s">
        <v>38</v>
      </c>
      <c r="D5" s="45">
        <v>0</v>
      </c>
      <c r="E5" s="45">
        <v>17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38</v>
      </c>
      <c r="M5" s="50"/>
      <c r="N5" s="47" t="s">
        <v>142</v>
      </c>
      <c r="O5" s="47"/>
    </row>
    <row r="6" spans="1:15" s="51" customFormat="1" ht="14.25" customHeight="1" x14ac:dyDescent="0.2">
      <c r="A6" s="45">
        <v>1986</v>
      </c>
      <c r="B6" s="46">
        <v>42259</v>
      </c>
      <c r="C6" s="47" t="s">
        <v>38</v>
      </c>
      <c r="D6" s="45">
        <v>20</v>
      </c>
      <c r="E6" s="45">
        <v>38</v>
      </c>
      <c r="F6" s="45" t="s">
        <v>7</v>
      </c>
      <c r="G6" s="45"/>
      <c r="H6" s="45">
        <v>1</v>
      </c>
      <c r="I6" s="45"/>
      <c r="J6" s="45"/>
      <c r="K6" s="48" t="s">
        <v>16</v>
      </c>
      <c r="L6" s="49" t="s">
        <v>38</v>
      </c>
      <c r="M6" s="50"/>
      <c r="N6" s="47" t="s">
        <v>142</v>
      </c>
      <c r="O6" s="47"/>
    </row>
    <row r="7" spans="1:15" s="51" customFormat="1" ht="14.25" customHeight="1" x14ac:dyDescent="0.2">
      <c r="A7" s="52">
        <v>1987</v>
      </c>
      <c r="B7" s="46">
        <v>42258</v>
      </c>
      <c r="C7" s="47" t="s">
        <v>38</v>
      </c>
      <c r="D7" s="45">
        <v>13</v>
      </c>
      <c r="E7" s="45">
        <v>31</v>
      </c>
      <c r="F7" s="45" t="s">
        <v>7</v>
      </c>
      <c r="G7" s="45"/>
      <c r="H7" s="45">
        <v>1</v>
      </c>
      <c r="I7" s="45"/>
      <c r="J7" s="45"/>
      <c r="K7" s="48" t="s">
        <v>17</v>
      </c>
      <c r="L7" s="49" t="s">
        <v>133</v>
      </c>
      <c r="M7" s="50"/>
      <c r="N7" s="47" t="s">
        <v>142</v>
      </c>
      <c r="O7" s="47"/>
    </row>
    <row r="8" spans="1:15" s="51" customFormat="1" ht="14.25" customHeight="1" x14ac:dyDescent="0.2">
      <c r="A8" s="52">
        <v>1987</v>
      </c>
      <c r="B8" s="46">
        <v>42687</v>
      </c>
      <c r="C8" s="47" t="s">
        <v>38</v>
      </c>
      <c r="D8" s="45">
        <v>0</v>
      </c>
      <c r="E8" s="45">
        <v>27</v>
      </c>
      <c r="F8" s="45" t="s">
        <v>7</v>
      </c>
      <c r="G8" s="45"/>
      <c r="H8" s="45">
        <v>1</v>
      </c>
      <c r="I8" s="45"/>
      <c r="J8" s="45"/>
      <c r="K8" s="48" t="s">
        <v>16</v>
      </c>
      <c r="L8" s="49" t="s">
        <v>38</v>
      </c>
      <c r="M8" s="50"/>
      <c r="N8" s="47" t="s">
        <v>142</v>
      </c>
      <c r="O8" s="47" t="s">
        <v>152</v>
      </c>
    </row>
    <row r="9" spans="1:15" s="51" customFormat="1" ht="14.25" customHeight="1" x14ac:dyDescent="0.2">
      <c r="A9" s="45">
        <v>1988</v>
      </c>
      <c r="B9" s="46">
        <v>42256</v>
      </c>
      <c r="C9" s="47" t="s">
        <v>38</v>
      </c>
      <c r="D9" s="45">
        <v>0</v>
      </c>
      <c r="E9" s="45">
        <v>21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38</v>
      </c>
      <c r="M9" s="50"/>
      <c r="N9" s="47" t="s">
        <v>142</v>
      </c>
      <c r="O9" s="47"/>
    </row>
    <row r="10" spans="1:15" s="51" customFormat="1" ht="14.25" customHeight="1" x14ac:dyDescent="0.2">
      <c r="A10" s="52">
        <v>1989</v>
      </c>
      <c r="B10" s="46">
        <v>42255</v>
      </c>
      <c r="C10" s="47" t="s">
        <v>38</v>
      </c>
      <c r="D10" s="45">
        <v>2</v>
      </c>
      <c r="E10" s="45">
        <v>14</v>
      </c>
      <c r="F10" s="45" t="s">
        <v>7</v>
      </c>
      <c r="G10" s="45"/>
      <c r="H10" s="45">
        <v>1</v>
      </c>
      <c r="I10" s="45"/>
      <c r="J10" s="45"/>
      <c r="K10" s="48" t="s">
        <v>17</v>
      </c>
      <c r="L10" s="49" t="s">
        <v>133</v>
      </c>
      <c r="M10" s="50"/>
      <c r="N10" s="47" t="s">
        <v>144</v>
      </c>
      <c r="O10" s="47"/>
    </row>
    <row r="11" spans="1:15" s="51" customFormat="1" ht="14.25" customHeight="1" x14ac:dyDescent="0.2">
      <c r="A11" s="45">
        <v>1990</v>
      </c>
      <c r="B11" s="46">
        <v>42261</v>
      </c>
      <c r="C11" s="47" t="s">
        <v>38</v>
      </c>
      <c r="D11" s="45">
        <v>8</v>
      </c>
      <c r="E11" s="45">
        <v>23</v>
      </c>
      <c r="F11" s="45" t="s">
        <v>7</v>
      </c>
      <c r="G11" s="45"/>
      <c r="H11" s="45">
        <v>1</v>
      </c>
      <c r="I11" s="45"/>
      <c r="J11" s="45"/>
      <c r="K11" s="48" t="s">
        <v>16</v>
      </c>
      <c r="L11" s="49" t="s">
        <v>38</v>
      </c>
      <c r="M11" s="50"/>
      <c r="N11" s="47" t="s">
        <v>144</v>
      </c>
      <c r="O11" s="47"/>
    </row>
    <row r="12" spans="1:15" s="51" customFormat="1" ht="14.25" customHeight="1" x14ac:dyDescent="0.2">
      <c r="A12" s="52">
        <v>1991</v>
      </c>
      <c r="B12" s="46">
        <v>42260</v>
      </c>
      <c r="C12" s="47" t="s">
        <v>38</v>
      </c>
      <c r="D12" s="45">
        <v>20</v>
      </c>
      <c r="E12" s="45">
        <v>41</v>
      </c>
      <c r="F12" s="45" t="s">
        <v>7</v>
      </c>
      <c r="G12" s="45"/>
      <c r="H12" s="45">
        <v>1</v>
      </c>
      <c r="I12" s="45"/>
      <c r="J12" s="45"/>
      <c r="K12" s="48" t="s">
        <v>17</v>
      </c>
      <c r="L12" s="49" t="s">
        <v>133</v>
      </c>
      <c r="M12" s="50"/>
      <c r="N12" s="47" t="s">
        <v>153</v>
      </c>
      <c r="O12" s="47"/>
    </row>
    <row r="13" spans="1:15" s="51" customFormat="1" ht="14.25" customHeight="1" x14ac:dyDescent="0.2">
      <c r="A13" s="45">
        <v>1998</v>
      </c>
      <c r="B13" s="46">
        <v>42321</v>
      </c>
      <c r="C13" s="47" t="s">
        <v>38</v>
      </c>
      <c r="D13" s="45">
        <v>7</v>
      </c>
      <c r="E13" s="45">
        <v>15</v>
      </c>
      <c r="F13" s="45" t="s">
        <v>7</v>
      </c>
      <c r="G13" s="45"/>
      <c r="H13" s="45">
        <v>1</v>
      </c>
      <c r="I13" s="45"/>
      <c r="J13" s="45"/>
      <c r="K13" s="48" t="s">
        <v>16</v>
      </c>
      <c r="L13" s="49" t="s">
        <v>38</v>
      </c>
      <c r="M13" s="50"/>
      <c r="N13" s="47" t="s">
        <v>151</v>
      </c>
      <c r="O13" s="47" t="s">
        <v>152</v>
      </c>
    </row>
    <row r="14" spans="1:15" s="51" customFormat="1" ht="14.25" customHeight="1" x14ac:dyDescent="0.2">
      <c r="A14" s="52">
        <v>1999</v>
      </c>
      <c r="B14" s="46">
        <v>42320</v>
      </c>
      <c r="C14" s="47" t="s">
        <v>38</v>
      </c>
      <c r="D14" s="45">
        <v>35</v>
      </c>
      <c r="E14" s="45">
        <v>42</v>
      </c>
      <c r="F14" s="45" t="s">
        <v>7</v>
      </c>
      <c r="G14" s="45"/>
      <c r="H14" s="45">
        <v>1</v>
      </c>
      <c r="I14" s="45"/>
      <c r="J14" s="45"/>
      <c r="K14" s="48" t="s">
        <v>17</v>
      </c>
      <c r="L14" s="49" t="s">
        <v>133</v>
      </c>
      <c r="M14" s="50"/>
      <c r="N14" s="47" t="s">
        <v>151</v>
      </c>
      <c r="O14" s="47" t="s">
        <v>141</v>
      </c>
    </row>
    <row r="15" spans="1:15" s="51" customFormat="1" ht="14.25" customHeight="1" x14ac:dyDescent="0.2">
      <c r="A15" s="10"/>
      <c r="B15" s="11" t="s">
        <v>15</v>
      </c>
      <c r="C15" s="12" t="s">
        <v>15</v>
      </c>
      <c r="D15" s="10" t="s">
        <v>15</v>
      </c>
      <c r="E15" s="10" t="s">
        <v>15</v>
      </c>
      <c r="F15" s="10" t="s">
        <v>15</v>
      </c>
      <c r="G15" s="10"/>
      <c r="H15" s="10"/>
      <c r="I15" s="10"/>
      <c r="J15" s="10"/>
      <c r="K15" s="13"/>
      <c r="L15" s="14"/>
      <c r="M15" s="15"/>
      <c r="N15" s="12" t="s">
        <v>15</v>
      </c>
      <c r="O15" s="12" t="s">
        <v>15</v>
      </c>
    </row>
    <row r="16" spans="1:15" ht="14.25" customHeight="1" x14ac:dyDescent="0.25">
      <c r="A16" s="16"/>
      <c r="B16"/>
      <c r="D16" s="17">
        <f>SUM(D2:D14)</f>
        <v>166</v>
      </c>
      <c r="E16" s="17">
        <f>SUM(E2:E14)</f>
        <v>290</v>
      </c>
      <c r="G16" s="10">
        <f>SUM(G2:G14)</f>
        <v>3</v>
      </c>
      <c r="H16" s="10">
        <f>SUM(H2:H14)</f>
        <v>10</v>
      </c>
      <c r="I16" s="10">
        <f>SUM(I2:I14)</f>
        <v>0</v>
      </c>
      <c r="J16" s="18">
        <f>(G16+(I16/2))/(G16+H16+I16)</f>
        <v>0.23076923076923078</v>
      </c>
    </row>
    <row r="17" spans="1:6" ht="14.25" customHeight="1" x14ac:dyDescent="0.2">
      <c r="A17" s="16"/>
      <c r="D17" s="19">
        <f>AVERAGE(D2:D14)</f>
        <v>12.76923076923077</v>
      </c>
      <c r="E17" s="19">
        <f>AVERAGE(E2:E14)</f>
        <v>22.307692307692307</v>
      </c>
      <c r="F17" s="19">
        <f>D17-E17</f>
        <v>-9.5384615384615365</v>
      </c>
    </row>
  </sheetData>
  <conditionalFormatting sqref="F17">
    <cfRule type="cellIs" dxfId="1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2"/>
  <sheetViews>
    <sheetView workbookViewId="0">
      <pane ySplit="1" topLeftCell="A29" activePane="bottomLeft" state="frozen"/>
      <selection pane="bottomLeft" activeCell="C55" sqref="C5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1970</v>
      </c>
      <c r="B2" s="46">
        <v>42279</v>
      </c>
      <c r="C2" s="47" t="s">
        <v>30</v>
      </c>
      <c r="D2" s="45">
        <v>12</v>
      </c>
      <c r="E2" s="45">
        <v>8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30</v>
      </c>
      <c r="M2" s="50"/>
      <c r="N2" s="47" t="s">
        <v>132</v>
      </c>
      <c r="O2" s="47"/>
    </row>
    <row r="3" spans="1:15" s="51" customFormat="1" ht="14.25" customHeight="1" x14ac:dyDescent="0.2">
      <c r="A3" s="52">
        <v>1971</v>
      </c>
      <c r="B3" s="46">
        <v>42281</v>
      </c>
      <c r="C3" s="47" t="s">
        <v>30</v>
      </c>
      <c r="D3" s="45">
        <v>8</v>
      </c>
      <c r="E3" s="45">
        <v>22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30</v>
      </c>
      <c r="M3" s="50"/>
      <c r="N3" s="47" t="s">
        <v>132</v>
      </c>
      <c r="O3" s="47" t="s">
        <v>99</v>
      </c>
    </row>
    <row r="4" spans="1:15" s="51" customFormat="1" ht="14.25" customHeight="1" x14ac:dyDescent="0.2">
      <c r="A4" s="45">
        <v>1972</v>
      </c>
      <c r="B4" s="46">
        <v>42286</v>
      </c>
      <c r="C4" s="47" t="s">
        <v>30</v>
      </c>
      <c r="D4" s="45">
        <v>7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17</v>
      </c>
      <c r="L4" s="49" t="s">
        <v>133</v>
      </c>
      <c r="M4" s="50"/>
      <c r="N4" s="47" t="s">
        <v>135</v>
      </c>
      <c r="O4" s="47" t="s">
        <v>99</v>
      </c>
    </row>
    <row r="5" spans="1:15" s="51" customFormat="1" ht="14.25" customHeight="1" x14ac:dyDescent="0.2">
      <c r="A5" s="52">
        <v>1973</v>
      </c>
      <c r="B5" s="46">
        <v>42282</v>
      </c>
      <c r="C5" s="47" t="s">
        <v>30</v>
      </c>
      <c r="D5" s="45">
        <v>7</v>
      </c>
      <c r="E5" s="45">
        <v>12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30</v>
      </c>
      <c r="M5" s="50"/>
      <c r="N5" s="47" t="s">
        <v>135</v>
      </c>
      <c r="O5" s="47"/>
    </row>
    <row r="6" spans="1:15" s="51" customFormat="1" ht="14.25" customHeight="1" x14ac:dyDescent="0.2">
      <c r="A6" s="45">
        <v>1974</v>
      </c>
      <c r="B6" s="46">
        <v>42254</v>
      </c>
      <c r="C6" s="47" t="s">
        <v>30</v>
      </c>
      <c r="D6" s="45">
        <v>19</v>
      </c>
      <c r="E6" s="45">
        <v>6</v>
      </c>
      <c r="F6" s="45" t="s">
        <v>6</v>
      </c>
      <c r="G6" s="45">
        <v>1</v>
      </c>
      <c r="H6" s="45"/>
      <c r="I6" s="45"/>
      <c r="J6" s="45"/>
      <c r="K6" s="48" t="s">
        <v>17</v>
      </c>
      <c r="L6" s="49" t="s">
        <v>133</v>
      </c>
      <c r="M6" s="50"/>
      <c r="N6" s="47" t="s">
        <v>135</v>
      </c>
      <c r="O6" s="47"/>
    </row>
    <row r="7" spans="1:15" s="51" customFormat="1" ht="14.25" customHeight="1" x14ac:dyDescent="0.2">
      <c r="A7" s="52">
        <v>1975</v>
      </c>
      <c r="B7" s="46">
        <v>42252</v>
      </c>
      <c r="C7" s="47" t="s">
        <v>30</v>
      </c>
      <c r="D7" s="45">
        <v>32</v>
      </c>
      <c r="E7" s="45">
        <v>0</v>
      </c>
      <c r="F7" s="45" t="s">
        <v>6</v>
      </c>
      <c r="G7" s="45">
        <v>1</v>
      </c>
      <c r="H7" s="45"/>
      <c r="I7" s="45"/>
      <c r="J7" s="45"/>
      <c r="K7" s="48" t="s">
        <v>16</v>
      </c>
      <c r="L7" s="49" t="s">
        <v>30</v>
      </c>
      <c r="M7" s="50"/>
      <c r="N7" s="47" t="s">
        <v>135</v>
      </c>
      <c r="O7" s="47"/>
    </row>
    <row r="8" spans="1:15" s="51" customFormat="1" ht="14.25" customHeight="1" x14ac:dyDescent="0.2">
      <c r="A8" s="45">
        <v>1976</v>
      </c>
      <c r="B8" s="46">
        <v>42257</v>
      </c>
      <c r="C8" s="47" t="s">
        <v>30</v>
      </c>
      <c r="D8" s="45">
        <v>21</v>
      </c>
      <c r="E8" s="45">
        <v>6</v>
      </c>
      <c r="F8" s="45" t="s">
        <v>6</v>
      </c>
      <c r="G8" s="45">
        <v>1</v>
      </c>
      <c r="H8" s="45"/>
      <c r="I8" s="45"/>
      <c r="J8" s="45"/>
      <c r="K8" s="48" t="s">
        <v>17</v>
      </c>
      <c r="L8" s="49" t="s">
        <v>133</v>
      </c>
      <c r="M8" s="50"/>
      <c r="N8" s="47" t="s">
        <v>135</v>
      </c>
      <c r="O8" s="47"/>
    </row>
    <row r="9" spans="1:15" s="51" customFormat="1" ht="14.25" customHeight="1" x14ac:dyDescent="0.2">
      <c r="A9" s="52">
        <v>1977</v>
      </c>
      <c r="B9" s="46">
        <v>42256</v>
      </c>
      <c r="C9" s="47" t="s">
        <v>30</v>
      </c>
      <c r="D9" s="45">
        <v>12</v>
      </c>
      <c r="E9" s="45">
        <v>21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30</v>
      </c>
      <c r="M9" s="50"/>
      <c r="N9" s="47" t="s">
        <v>135</v>
      </c>
      <c r="O9" s="47"/>
    </row>
    <row r="10" spans="1:15" s="51" customFormat="1" ht="14.25" customHeight="1" x14ac:dyDescent="0.2">
      <c r="A10" s="45">
        <v>1978</v>
      </c>
      <c r="B10" s="46">
        <v>42255</v>
      </c>
      <c r="C10" s="47" t="s">
        <v>30</v>
      </c>
      <c r="D10" s="45">
        <v>34</v>
      </c>
      <c r="E10" s="45">
        <v>0</v>
      </c>
      <c r="F10" s="45" t="s">
        <v>6</v>
      </c>
      <c r="G10" s="45">
        <v>1</v>
      </c>
      <c r="H10" s="45"/>
      <c r="I10" s="45"/>
      <c r="J10" s="45"/>
      <c r="K10" s="48" t="s">
        <v>17</v>
      </c>
      <c r="L10" s="49" t="s">
        <v>133</v>
      </c>
      <c r="M10" s="50"/>
      <c r="N10" s="47" t="s">
        <v>135</v>
      </c>
      <c r="O10" s="47"/>
    </row>
    <row r="11" spans="1:15" s="51" customFormat="1" ht="14.25" customHeight="1" x14ac:dyDescent="0.2">
      <c r="A11" s="52">
        <v>1979</v>
      </c>
      <c r="B11" s="46">
        <v>42261</v>
      </c>
      <c r="C11" s="47" t="s">
        <v>30</v>
      </c>
      <c r="D11" s="45">
        <v>0</v>
      </c>
      <c r="E11" s="45">
        <v>24</v>
      </c>
      <c r="F11" s="45" t="s">
        <v>7</v>
      </c>
      <c r="G11" s="45"/>
      <c r="H11" s="45">
        <v>1</v>
      </c>
      <c r="I11" s="45"/>
      <c r="J11" s="45"/>
      <c r="K11" s="48" t="s">
        <v>16</v>
      </c>
      <c r="L11" s="49" t="s">
        <v>30</v>
      </c>
      <c r="M11" s="50"/>
      <c r="N11" s="47" t="s">
        <v>135</v>
      </c>
      <c r="O11" s="47"/>
    </row>
    <row r="12" spans="1:15" s="51" customFormat="1" ht="14.25" customHeight="1" x14ac:dyDescent="0.2">
      <c r="A12" s="45">
        <v>1980</v>
      </c>
      <c r="B12" s="46">
        <v>42252</v>
      </c>
      <c r="C12" s="47" t="s">
        <v>30</v>
      </c>
      <c r="D12" s="45">
        <v>13</v>
      </c>
      <c r="E12" s="45">
        <v>28</v>
      </c>
      <c r="F12" s="45" t="s">
        <v>7</v>
      </c>
      <c r="G12" s="45"/>
      <c r="H12" s="45">
        <v>1</v>
      </c>
      <c r="I12" s="45"/>
      <c r="J12" s="45"/>
      <c r="K12" s="48" t="s">
        <v>17</v>
      </c>
      <c r="L12" s="49" t="s">
        <v>133</v>
      </c>
      <c r="M12" s="50"/>
      <c r="N12" s="47" t="s">
        <v>135</v>
      </c>
      <c r="O12" s="47"/>
    </row>
    <row r="13" spans="1:15" s="51" customFormat="1" ht="14.25" customHeight="1" x14ac:dyDescent="0.2">
      <c r="A13" s="52">
        <v>1981</v>
      </c>
      <c r="B13" s="46">
        <v>42252</v>
      </c>
      <c r="C13" s="47" t="s">
        <v>30</v>
      </c>
      <c r="D13" s="45">
        <v>28</v>
      </c>
      <c r="E13" s="45">
        <v>20</v>
      </c>
      <c r="F13" s="45" t="s">
        <v>6</v>
      </c>
      <c r="G13" s="45">
        <v>1</v>
      </c>
      <c r="H13" s="45"/>
      <c r="I13" s="45"/>
      <c r="J13" s="45"/>
      <c r="K13" s="48" t="s">
        <v>16</v>
      </c>
      <c r="L13" s="49" t="s">
        <v>30</v>
      </c>
      <c r="M13" s="50"/>
      <c r="N13" s="47" t="s">
        <v>135</v>
      </c>
      <c r="O13" s="47" t="s">
        <v>99</v>
      </c>
    </row>
    <row r="14" spans="1:15" s="51" customFormat="1" ht="14.25" customHeight="1" x14ac:dyDescent="0.2">
      <c r="A14" s="45">
        <v>1982</v>
      </c>
      <c r="B14" s="46">
        <v>42257</v>
      </c>
      <c r="C14" s="47" t="s">
        <v>30</v>
      </c>
      <c r="D14" s="45">
        <v>0</v>
      </c>
      <c r="E14" s="45">
        <v>6</v>
      </c>
      <c r="F14" s="45" t="s">
        <v>7</v>
      </c>
      <c r="G14" s="45"/>
      <c r="H14" s="45">
        <v>1</v>
      </c>
      <c r="I14" s="45"/>
      <c r="J14" s="45"/>
      <c r="K14" s="48" t="s">
        <v>17</v>
      </c>
      <c r="L14" s="49" t="s">
        <v>133</v>
      </c>
      <c r="M14" s="50"/>
      <c r="N14" s="47" t="s">
        <v>135</v>
      </c>
      <c r="O14" s="47"/>
    </row>
    <row r="15" spans="1:15" s="51" customFormat="1" ht="14.25" customHeight="1" x14ac:dyDescent="0.2">
      <c r="A15" s="52">
        <v>1983</v>
      </c>
      <c r="B15" s="46">
        <v>42256</v>
      </c>
      <c r="C15" s="47" t="s">
        <v>30</v>
      </c>
      <c r="D15" s="45">
        <v>15</v>
      </c>
      <c r="E15" s="45">
        <v>10</v>
      </c>
      <c r="F15" s="45" t="s">
        <v>6</v>
      </c>
      <c r="G15" s="45">
        <v>1</v>
      </c>
      <c r="H15" s="45"/>
      <c r="I15" s="45"/>
      <c r="J15" s="45"/>
      <c r="K15" s="48" t="s">
        <v>16</v>
      </c>
      <c r="L15" s="49" t="s">
        <v>30</v>
      </c>
      <c r="M15" s="50"/>
      <c r="N15" s="47" t="s">
        <v>142</v>
      </c>
      <c r="O15" s="47"/>
    </row>
    <row r="16" spans="1:15" s="51" customFormat="1" ht="14.25" customHeight="1" x14ac:dyDescent="0.2">
      <c r="A16" s="45">
        <v>1984</v>
      </c>
      <c r="B16" s="46">
        <v>42282</v>
      </c>
      <c r="C16" s="47" t="s">
        <v>30</v>
      </c>
      <c r="D16" s="45">
        <v>6</v>
      </c>
      <c r="E16" s="45">
        <v>7</v>
      </c>
      <c r="F16" s="45" t="s">
        <v>7</v>
      </c>
      <c r="G16" s="45"/>
      <c r="H16" s="45">
        <v>1</v>
      </c>
      <c r="I16" s="45"/>
      <c r="J16" s="45"/>
      <c r="K16" s="48" t="s">
        <v>17</v>
      </c>
      <c r="L16" s="49" t="s">
        <v>133</v>
      </c>
      <c r="M16" s="50"/>
      <c r="N16" s="47" t="s">
        <v>142</v>
      </c>
      <c r="O16" s="47"/>
    </row>
    <row r="17" spans="1:15" s="51" customFormat="1" ht="14.25" customHeight="1" x14ac:dyDescent="0.2">
      <c r="A17" s="52">
        <v>1985</v>
      </c>
      <c r="B17" s="46">
        <v>42281</v>
      </c>
      <c r="C17" s="47" t="s">
        <v>30</v>
      </c>
      <c r="D17" s="45">
        <v>7</v>
      </c>
      <c r="E17" s="45">
        <v>27</v>
      </c>
      <c r="F17" s="45" t="s">
        <v>7</v>
      </c>
      <c r="G17" s="45"/>
      <c r="H17" s="45">
        <v>1</v>
      </c>
      <c r="I17" s="45"/>
      <c r="J17" s="45"/>
      <c r="K17" s="48" t="s">
        <v>16</v>
      </c>
      <c r="L17" s="49" t="s">
        <v>30</v>
      </c>
      <c r="M17" s="50"/>
      <c r="N17" s="47" t="s">
        <v>142</v>
      </c>
      <c r="O17" s="47"/>
    </row>
    <row r="18" spans="1:15" s="51" customFormat="1" ht="14.25" customHeight="1" x14ac:dyDescent="0.2">
      <c r="A18" s="45">
        <v>1986</v>
      </c>
      <c r="B18" s="46">
        <v>42273</v>
      </c>
      <c r="C18" s="47" t="s">
        <v>30</v>
      </c>
      <c r="D18" s="45">
        <v>12</v>
      </c>
      <c r="E18" s="45">
        <v>38</v>
      </c>
      <c r="F18" s="45" t="s">
        <v>7</v>
      </c>
      <c r="G18" s="45"/>
      <c r="H18" s="45">
        <v>1</v>
      </c>
      <c r="I18" s="45"/>
      <c r="J18" s="45"/>
      <c r="K18" s="48" t="s">
        <v>17</v>
      </c>
      <c r="L18" s="49" t="s">
        <v>133</v>
      </c>
      <c r="M18" s="50"/>
      <c r="N18" s="47" t="s">
        <v>142</v>
      </c>
      <c r="O18" s="47"/>
    </row>
    <row r="19" spans="1:15" s="51" customFormat="1" ht="14.25" customHeight="1" x14ac:dyDescent="0.2">
      <c r="A19" s="52">
        <v>1987</v>
      </c>
      <c r="B19" s="46">
        <v>42272</v>
      </c>
      <c r="C19" s="47" t="s">
        <v>30</v>
      </c>
      <c r="D19" s="45">
        <v>6</v>
      </c>
      <c r="E19" s="45">
        <v>14</v>
      </c>
      <c r="F19" s="45" t="s">
        <v>7</v>
      </c>
      <c r="G19" s="45"/>
      <c r="H19" s="45">
        <v>1</v>
      </c>
      <c r="I19" s="45"/>
      <c r="J19" s="45"/>
      <c r="K19" s="48" t="s">
        <v>16</v>
      </c>
      <c r="L19" s="49" t="s">
        <v>30</v>
      </c>
      <c r="M19" s="50"/>
      <c r="N19" s="47" t="s">
        <v>142</v>
      </c>
      <c r="O19" s="47"/>
    </row>
    <row r="20" spans="1:15" s="51" customFormat="1" ht="14.25" customHeight="1" x14ac:dyDescent="0.2">
      <c r="A20" s="45">
        <v>1988</v>
      </c>
      <c r="B20" s="46">
        <v>42263</v>
      </c>
      <c r="C20" s="47" t="s">
        <v>30</v>
      </c>
      <c r="D20" s="45">
        <v>0</v>
      </c>
      <c r="E20" s="45">
        <v>32</v>
      </c>
      <c r="F20" s="45" t="s">
        <v>7</v>
      </c>
      <c r="G20" s="45"/>
      <c r="H20" s="45">
        <v>1</v>
      </c>
      <c r="I20" s="45"/>
      <c r="J20" s="45"/>
      <c r="K20" s="48" t="s">
        <v>17</v>
      </c>
      <c r="L20" s="49" t="s">
        <v>133</v>
      </c>
      <c r="M20" s="50"/>
      <c r="N20" s="47" t="s">
        <v>142</v>
      </c>
      <c r="O20" s="47"/>
    </row>
    <row r="21" spans="1:15" s="51" customFormat="1" ht="14.25" customHeight="1" x14ac:dyDescent="0.2">
      <c r="A21" s="52">
        <v>1989</v>
      </c>
      <c r="B21" s="46">
        <v>42262</v>
      </c>
      <c r="C21" s="47" t="s">
        <v>30</v>
      </c>
      <c r="D21" s="45">
        <v>13</v>
      </c>
      <c r="E21" s="45">
        <v>6</v>
      </c>
      <c r="F21" s="45" t="s">
        <v>6</v>
      </c>
      <c r="G21" s="45">
        <v>1</v>
      </c>
      <c r="H21" s="45"/>
      <c r="I21" s="45"/>
      <c r="J21" s="45"/>
      <c r="K21" s="48" t="s">
        <v>16</v>
      </c>
      <c r="L21" s="49" t="s">
        <v>30</v>
      </c>
      <c r="M21" s="50"/>
      <c r="N21" s="47" t="s">
        <v>144</v>
      </c>
      <c r="O21" s="47"/>
    </row>
    <row r="22" spans="1:15" s="51" customFormat="1" ht="14.25" customHeight="1" x14ac:dyDescent="0.2">
      <c r="A22" s="45">
        <v>1990</v>
      </c>
      <c r="B22" s="46">
        <v>42268</v>
      </c>
      <c r="C22" s="47" t="s">
        <v>30</v>
      </c>
      <c r="D22" s="45">
        <v>0</v>
      </c>
      <c r="E22" s="45">
        <v>17</v>
      </c>
      <c r="F22" s="45" t="s">
        <v>7</v>
      </c>
      <c r="G22" s="45"/>
      <c r="H22" s="45">
        <v>1</v>
      </c>
      <c r="I22" s="45"/>
      <c r="J22" s="45"/>
      <c r="K22" s="48" t="s">
        <v>17</v>
      </c>
      <c r="L22" s="49" t="s">
        <v>133</v>
      </c>
      <c r="M22" s="50"/>
      <c r="N22" s="47" t="s">
        <v>144</v>
      </c>
      <c r="O22" s="47"/>
    </row>
    <row r="23" spans="1:15" s="51" customFormat="1" ht="14.25" customHeight="1" x14ac:dyDescent="0.2">
      <c r="A23" s="52">
        <v>1991</v>
      </c>
      <c r="B23" s="46">
        <v>42267</v>
      </c>
      <c r="C23" s="47" t="s">
        <v>30</v>
      </c>
      <c r="D23" s="45">
        <v>21</v>
      </c>
      <c r="E23" s="45">
        <v>29</v>
      </c>
      <c r="F23" s="45" t="s">
        <v>7</v>
      </c>
      <c r="G23" s="45"/>
      <c r="H23" s="45">
        <v>1</v>
      </c>
      <c r="I23" s="45"/>
      <c r="J23" s="45"/>
      <c r="K23" s="48" t="s">
        <v>16</v>
      </c>
      <c r="L23" s="49" t="s">
        <v>30</v>
      </c>
      <c r="M23" s="50"/>
      <c r="N23" s="47" t="s">
        <v>153</v>
      </c>
      <c r="O23" s="47"/>
    </row>
    <row r="24" spans="1:15" s="51" customFormat="1" ht="14.25" customHeight="1" x14ac:dyDescent="0.2">
      <c r="A24" s="45">
        <v>1992</v>
      </c>
      <c r="B24" s="46">
        <v>42279</v>
      </c>
      <c r="C24" s="47" t="s">
        <v>30</v>
      </c>
      <c r="D24" s="45">
        <v>0</v>
      </c>
      <c r="E24" s="45">
        <v>13</v>
      </c>
      <c r="F24" s="45" t="s">
        <v>7</v>
      </c>
      <c r="G24" s="45"/>
      <c r="H24" s="45">
        <v>1</v>
      </c>
      <c r="I24" s="45"/>
      <c r="J24" s="45"/>
      <c r="K24" s="48" t="s">
        <v>17</v>
      </c>
      <c r="L24" s="49" t="s">
        <v>133</v>
      </c>
      <c r="M24" s="50"/>
      <c r="N24" s="47" t="s">
        <v>150</v>
      </c>
      <c r="O24" s="47"/>
    </row>
    <row r="25" spans="1:15" s="51" customFormat="1" ht="14.25" customHeight="1" x14ac:dyDescent="0.2">
      <c r="A25" s="52">
        <v>1993</v>
      </c>
      <c r="B25" s="46">
        <v>42278</v>
      </c>
      <c r="C25" s="47" t="s">
        <v>30</v>
      </c>
      <c r="D25" s="45">
        <v>6</v>
      </c>
      <c r="E25" s="45">
        <v>20</v>
      </c>
      <c r="F25" s="45" t="s">
        <v>7</v>
      </c>
      <c r="G25" s="45"/>
      <c r="H25" s="45">
        <v>1</v>
      </c>
      <c r="I25" s="45"/>
      <c r="J25" s="45"/>
      <c r="K25" s="48" t="s">
        <v>16</v>
      </c>
      <c r="L25" s="49" t="s">
        <v>30</v>
      </c>
      <c r="M25" s="50"/>
      <c r="N25" s="47" t="s">
        <v>150</v>
      </c>
      <c r="O25" s="47"/>
    </row>
    <row r="26" spans="1:15" s="51" customFormat="1" ht="14.25" customHeight="1" x14ac:dyDescent="0.2">
      <c r="A26" s="45">
        <v>1994</v>
      </c>
      <c r="B26" s="46">
        <v>42305</v>
      </c>
      <c r="C26" s="47" t="s">
        <v>30</v>
      </c>
      <c r="D26" s="45">
        <v>32</v>
      </c>
      <c r="E26" s="45">
        <v>14</v>
      </c>
      <c r="F26" s="45" t="s">
        <v>6</v>
      </c>
      <c r="G26" s="45">
        <v>1</v>
      </c>
      <c r="H26" s="45"/>
      <c r="I26" s="45"/>
      <c r="J26" s="45"/>
      <c r="K26" s="48" t="s">
        <v>17</v>
      </c>
      <c r="L26" s="49" t="s">
        <v>133</v>
      </c>
      <c r="M26" s="50"/>
      <c r="N26" s="47" t="s">
        <v>150</v>
      </c>
      <c r="O26" s="47"/>
    </row>
    <row r="27" spans="1:15" s="51" customFormat="1" ht="14.25" customHeight="1" x14ac:dyDescent="0.2">
      <c r="A27" s="52">
        <v>1995</v>
      </c>
      <c r="B27" s="46">
        <v>42304</v>
      </c>
      <c r="C27" s="47" t="s">
        <v>30</v>
      </c>
      <c r="D27" s="45">
        <v>7</v>
      </c>
      <c r="E27" s="45">
        <v>31</v>
      </c>
      <c r="F27" s="45" t="s">
        <v>7</v>
      </c>
      <c r="G27" s="45"/>
      <c r="H27" s="45">
        <v>1</v>
      </c>
      <c r="I27" s="45"/>
      <c r="J27" s="45"/>
      <c r="K27" s="48" t="s">
        <v>16</v>
      </c>
      <c r="L27" s="49" t="s">
        <v>30</v>
      </c>
      <c r="M27" s="50"/>
      <c r="N27" s="47" t="s">
        <v>150</v>
      </c>
      <c r="O27" s="47"/>
    </row>
    <row r="28" spans="1:15" s="51" customFormat="1" ht="14.25" customHeight="1" x14ac:dyDescent="0.2">
      <c r="A28" s="45">
        <v>1996</v>
      </c>
      <c r="B28" s="46">
        <v>42253</v>
      </c>
      <c r="C28" s="47" t="s">
        <v>30</v>
      </c>
      <c r="D28" s="45">
        <v>7</v>
      </c>
      <c r="E28" s="45">
        <v>42</v>
      </c>
      <c r="F28" s="45" t="s">
        <v>7</v>
      </c>
      <c r="G28" s="45"/>
      <c r="H28" s="45">
        <v>1</v>
      </c>
      <c r="I28" s="45"/>
      <c r="J28" s="45"/>
      <c r="K28" s="48" t="s">
        <v>16</v>
      </c>
      <c r="L28" s="49" t="s">
        <v>30</v>
      </c>
      <c r="M28" s="50"/>
      <c r="N28" s="47" t="s">
        <v>151</v>
      </c>
      <c r="O28" s="47"/>
    </row>
    <row r="29" spans="1:15" s="51" customFormat="1" ht="14.25" customHeight="1" x14ac:dyDescent="0.2">
      <c r="A29" s="52">
        <v>1997</v>
      </c>
      <c r="B29" s="46">
        <v>42252</v>
      </c>
      <c r="C29" s="47" t="s">
        <v>30</v>
      </c>
      <c r="D29" s="45">
        <v>7</v>
      </c>
      <c r="E29" s="45">
        <v>34</v>
      </c>
      <c r="F29" s="45" t="s">
        <v>7</v>
      </c>
      <c r="G29" s="45"/>
      <c r="H29" s="45">
        <v>1</v>
      </c>
      <c r="I29" s="45"/>
      <c r="J29" s="45"/>
      <c r="K29" s="48" t="s">
        <v>17</v>
      </c>
      <c r="L29" s="49" t="s">
        <v>133</v>
      </c>
      <c r="M29" s="50"/>
      <c r="N29" s="47" t="s">
        <v>151</v>
      </c>
      <c r="O29" s="47"/>
    </row>
    <row r="30" spans="1:15" s="51" customFormat="1" ht="14.25" customHeight="1" x14ac:dyDescent="0.2">
      <c r="A30" s="45">
        <v>1998</v>
      </c>
      <c r="B30" s="46">
        <v>42251</v>
      </c>
      <c r="C30" s="47" t="s">
        <v>30</v>
      </c>
      <c r="D30" s="45">
        <v>17</v>
      </c>
      <c r="E30" s="45">
        <v>35</v>
      </c>
      <c r="F30" s="45" t="s">
        <v>7</v>
      </c>
      <c r="G30" s="45"/>
      <c r="H30" s="45">
        <v>1</v>
      </c>
      <c r="I30" s="45"/>
      <c r="J30" s="45"/>
      <c r="K30" s="48" t="s">
        <v>16</v>
      </c>
      <c r="L30" s="49" t="s">
        <v>30</v>
      </c>
      <c r="M30" s="50"/>
      <c r="N30" s="47" t="s">
        <v>151</v>
      </c>
      <c r="O30" s="47"/>
    </row>
    <row r="31" spans="1:15" s="51" customFormat="1" ht="14.25" customHeight="1" x14ac:dyDescent="0.2">
      <c r="A31" s="52">
        <v>1999</v>
      </c>
      <c r="B31" s="46">
        <v>42250</v>
      </c>
      <c r="C31" s="47" t="s">
        <v>30</v>
      </c>
      <c r="D31" s="45">
        <v>21</v>
      </c>
      <c r="E31" s="45">
        <v>13</v>
      </c>
      <c r="F31" s="45" t="s">
        <v>6</v>
      </c>
      <c r="G31" s="45">
        <v>1</v>
      </c>
      <c r="H31" s="45" t="s">
        <v>15</v>
      </c>
      <c r="I31" s="45"/>
      <c r="J31" s="45"/>
      <c r="K31" s="48" t="s">
        <v>17</v>
      </c>
      <c r="L31" s="49" t="s">
        <v>133</v>
      </c>
      <c r="M31" s="50"/>
      <c r="N31" s="47" t="s">
        <v>151</v>
      </c>
      <c r="O31" s="47"/>
    </row>
    <row r="32" spans="1:15" s="51" customFormat="1" ht="14.25" customHeight="1" x14ac:dyDescent="0.2">
      <c r="A32" s="45">
        <v>2000</v>
      </c>
      <c r="B32" s="46">
        <v>42248</v>
      </c>
      <c r="C32" s="47" t="s">
        <v>30</v>
      </c>
      <c r="D32" s="45">
        <v>39</v>
      </c>
      <c r="E32" s="45">
        <v>7</v>
      </c>
      <c r="F32" s="45" t="s">
        <v>6</v>
      </c>
      <c r="G32" s="45">
        <v>1</v>
      </c>
      <c r="H32" s="45"/>
      <c r="I32" s="45"/>
      <c r="J32" s="45"/>
      <c r="K32" s="48" t="s">
        <v>16</v>
      </c>
      <c r="L32" s="49" t="s">
        <v>30</v>
      </c>
      <c r="M32" s="50"/>
      <c r="N32" s="47" t="s">
        <v>151</v>
      </c>
      <c r="O32" s="47"/>
    </row>
    <row r="33" spans="1:15" s="51" customFormat="1" ht="14.25" customHeight="1" x14ac:dyDescent="0.2">
      <c r="A33" s="52">
        <v>2001</v>
      </c>
      <c r="B33" s="46">
        <v>42254</v>
      </c>
      <c r="C33" s="47" t="s">
        <v>30</v>
      </c>
      <c r="D33" s="45">
        <v>42</v>
      </c>
      <c r="E33" s="45">
        <v>14</v>
      </c>
      <c r="F33" s="45" t="s">
        <v>6</v>
      </c>
      <c r="G33" s="45">
        <v>1</v>
      </c>
      <c r="H33" s="45"/>
      <c r="I33" s="45"/>
      <c r="J33" s="45"/>
      <c r="K33" s="48" t="s">
        <v>17</v>
      </c>
      <c r="L33" s="49" t="s">
        <v>133</v>
      </c>
      <c r="M33" s="50"/>
      <c r="N33" s="47" t="s">
        <v>151</v>
      </c>
      <c r="O33" s="47"/>
    </row>
    <row r="34" spans="1:15" s="51" customFormat="1" ht="14.25" customHeight="1" x14ac:dyDescent="0.2">
      <c r="A34" s="45">
        <v>2002</v>
      </c>
      <c r="B34" s="46">
        <v>42253</v>
      </c>
      <c r="C34" s="47" t="s">
        <v>30</v>
      </c>
      <c r="D34" s="45">
        <v>42</v>
      </c>
      <c r="E34" s="45">
        <v>15</v>
      </c>
      <c r="F34" s="45" t="s">
        <v>6</v>
      </c>
      <c r="G34" s="45">
        <v>1</v>
      </c>
      <c r="H34" s="45"/>
      <c r="I34" s="45"/>
      <c r="J34" s="45"/>
      <c r="K34" s="48" t="s">
        <v>16</v>
      </c>
      <c r="L34" s="49" t="s">
        <v>30</v>
      </c>
      <c r="M34" s="50"/>
      <c r="N34" s="47" t="s">
        <v>151</v>
      </c>
      <c r="O34" s="47"/>
    </row>
    <row r="35" spans="1:15" s="51" customFormat="1" ht="14.25" customHeight="1" x14ac:dyDescent="0.2">
      <c r="A35" s="52">
        <v>2003</v>
      </c>
      <c r="B35" s="46">
        <v>42252</v>
      </c>
      <c r="C35" s="47" t="s">
        <v>30</v>
      </c>
      <c r="D35" s="45">
        <v>15</v>
      </c>
      <c r="E35" s="45">
        <v>12</v>
      </c>
      <c r="F35" s="45" t="s">
        <v>6</v>
      </c>
      <c r="G35" s="45">
        <v>1</v>
      </c>
      <c r="H35" s="45"/>
      <c r="I35" s="45"/>
      <c r="J35" s="45"/>
      <c r="K35" s="48" t="s">
        <v>17</v>
      </c>
      <c r="L35" s="49" t="s">
        <v>133</v>
      </c>
      <c r="M35" s="50"/>
      <c r="N35" s="47" t="s">
        <v>151</v>
      </c>
      <c r="O35" s="47"/>
    </row>
    <row r="36" spans="1:15" s="51" customFormat="1" ht="14.25" customHeight="1" x14ac:dyDescent="0.2">
      <c r="A36" s="45">
        <v>2004</v>
      </c>
      <c r="B36" s="46">
        <v>42257</v>
      </c>
      <c r="C36" s="47" t="s">
        <v>30</v>
      </c>
      <c r="D36" s="45">
        <v>14</v>
      </c>
      <c r="E36" s="45">
        <v>28</v>
      </c>
      <c r="F36" s="45" t="s">
        <v>7</v>
      </c>
      <c r="G36" s="45"/>
      <c r="H36" s="45">
        <v>1</v>
      </c>
      <c r="I36" s="45"/>
      <c r="J36" s="45"/>
      <c r="K36" s="48" t="s">
        <v>16</v>
      </c>
      <c r="L36" s="49" t="s">
        <v>30</v>
      </c>
      <c r="M36" s="50"/>
      <c r="N36" s="47" t="s">
        <v>151</v>
      </c>
      <c r="O36" s="47"/>
    </row>
    <row r="37" spans="1:15" s="51" customFormat="1" ht="14.25" customHeight="1" x14ac:dyDescent="0.2">
      <c r="A37" s="52">
        <v>2005</v>
      </c>
      <c r="B37" s="46">
        <v>42256</v>
      </c>
      <c r="C37" s="47" t="s">
        <v>30</v>
      </c>
      <c r="D37" s="45">
        <v>54</v>
      </c>
      <c r="E37" s="45">
        <v>0</v>
      </c>
      <c r="F37" s="45" t="s">
        <v>6</v>
      </c>
      <c r="G37" s="45">
        <v>1</v>
      </c>
      <c r="H37" s="45"/>
      <c r="I37" s="45"/>
      <c r="J37" s="45"/>
      <c r="K37" s="48" t="s">
        <v>17</v>
      </c>
      <c r="L37" s="49" t="s">
        <v>133</v>
      </c>
      <c r="M37" s="50"/>
      <c r="N37" s="47" t="s">
        <v>151</v>
      </c>
      <c r="O37" s="47"/>
    </row>
    <row r="38" spans="1:15" s="51" customFormat="1" ht="14.25" customHeight="1" x14ac:dyDescent="0.2">
      <c r="A38" s="45">
        <v>2006</v>
      </c>
      <c r="B38" s="46">
        <v>42255</v>
      </c>
      <c r="C38" s="47" t="s">
        <v>30</v>
      </c>
      <c r="D38" s="45">
        <v>27</v>
      </c>
      <c r="E38" s="45">
        <v>6</v>
      </c>
      <c r="F38" s="45" t="s">
        <v>6</v>
      </c>
      <c r="G38" s="45">
        <v>1</v>
      </c>
      <c r="H38" s="45"/>
      <c r="I38" s="45"/>
      <c r="J38" s="45"/>
      <c r="K38" s="48" t="s">
        <v>16</v>
      </c>
      <c r="L38" s="49" t="s">
        <v>30</v>
      </c>
      <c r="M38" s="50"/>
      <c r="N38" s="47" t="s">
        <v>151</v>
      </c>
      <c r="O38" s="47"/>
    </row>
    <row r="39" spans="1:15" s="51" customFormat="1" ht="14.25" customHeight="1" x14ac:dyDescent="0.2">
      <c r="A39" s="52">
        <v>2007</v>
      </c>
      <c r="B39" s="46">
        <v>42254</v>
      </c>
      <c r="C39" s="47" t="s">
        <v>30</v>
      </c>
      <c r="D39" s="45">
        <v>35</v>
      </c>
      <c r="E39" s="45">
        <v>38</v>
      </c>
      <c r="F39" s="45" t="s">
        <v>7</v>
      </c>
      <c r="G39" s="45"/>
      <c r="H39" s="45">
        <v>1</v>
      </c>
      <c r="I39" s="45"/>
      <c r="J39" s="45"/>
      <c r="K39" s="48" t="s">
        <v>17</v>
      </c>
      <c r="L39" s="49" t="s">
        <v>133</v>
      </c>
      <c r="M39" s="50"/>
      <c r="N39" s="47" t="s">
        <v>151</v>
      </c>
      <c r="O39" s="47"/>
    </row>
    <row r="40" spans="1:15" s="51" customFormat="1" ht="14.25" customHeight="1" x14ac:dyDescent="0.2">
      <c r="A40" s="45">
        <v>2008</v>
      </c>
      <c r="B40" s="46">
        <v>42252</v>
      </c>
      <c r="C40" s="47" t="s">
        <v>30</v>
      </c>
      <c r="D40" s="45">
        <v>7</v>
      </c>
      <c r="E40" s="45">
        <v>35</v>
      </c>
      <c r="F40" s="45" t="s">
        <v>7</v>
      </c>
      <c r="G40" s="45"/>
      <c r="H40" s="45">
        <v>1</v>
      </c>
      <c r="I40" s="45"/>
      <c r="J40" s="45"/>
      <c r="K40" s="48" t="s">
        <v>16</v>
      </c>
      <c r="L40" s="49" t="s">
        <v>30</v>
      </c>
      <c r="M40" s="50"/>
      <c r="N40" s="47" t="s">
        <v>151</v>
      </c>
      <c r="O40" s="47"/>
    </row>
    <row r="41" spans="1:15" s="51" customFormat="1" ht="14.25" customHeight="1" x14ac:dyDescent="0.2">
      <c r="A41" s="52">
        <v>2009</v>
      </c>
      <c r="B41" s="46">
        <v>42251</v>
      </c>
      <c r="C41" s="47" t="s">
        <v>30</v>
      </c>
      <c r="D41" s="45">
        <v>10</v>
      </c>
      <c r="E41" s="45">
        <v>27</v>
      </c>
      <c r="F41" s="45" t="s">
        <v>7</v>
      </c>
      <c r="G41" s="45"/>
      <c r="H41" s="45">
        <v>1</v>
      </c>
      <c r="I41" s="45"/>
      <c r="J41" s="45"/>
      <c r="K41" s="48" t="s">
        <v>17</v>
      </c>
      <c r="L41" s="49" t="s">
        <v>133</v>
      </c>
      <c r="M41" s="50"/>
      <c r="N41" s="47" t="s">
        <v>151</v>
      </c>
      <c r="O41" s="47"/>
    </row>
    <row r="42" spans="1:15" s="51" customFormat="1" ht="14.25" customHeight="1" x14ac:dyDescent="0.2">
      <c r="A42" s="45">
        <v>2010</v>
      </c>
      <c r="B42" s="46">
        <v>42250</v>
      </c>
      <c r="C42" s="47" t="s">
        <v>30</v>
      </c>
      <c r="D42" s="45">
        <v>31</v>
      </c>
      <c r="E42" s="45">
        <v>32</v>
      </c>
      <c r="F42" s="45" t="s">
        <v>7</v>
      </c>
      <c r="G42" s="45"/>
      <c r="H42" s="45">
        <v>1</v>
      </c>
      <c r="I42" s="45"/>
      <c r="J42" s="45"/>
      <c r="K42" s="48" t="s">
        <v>16</v>
      </c>
      <c r="L42" s="49" t="s">
        <v>30</v>
      </c>
      <c r="M42" s="50"/>
      <c r="N42" s="47" t="s">
        <v>151</v>
      </c>
      <c r="O42" s="47"/>
    </row>
    <row r="43" spans="1:15" s="51" customFormat="1" ht="14.25" customHeight="1" x14ac:dyDescent="0.2">
      <c r="A43" s="52">
        <v>2011</v>
      </c>
      <c r="B43" s="46">
        <v>42291</v>
      </c>
      <c r="C43" s="47" t="s">
        <v>30</v>
      </c>
      <c r="D43" s="45">
        <v>56</v>
      </c>
      <c r="E43" s="45">
        <v>21</v>
      </c>
      <c r="F43" s="45" t="s">
        <v>6</v>
      </c>
      <c r="G43" s="45">
        <v>1</v>
      </c>
      <c r="H43" s="45"/>
      <c r="I43" s="45"/>
      <c r="J43" s="45"/>
      <c r="K43" s="48" t="s">
        <v>17</v>
      </c>
      <c r="L43" s="49" t="s">
        <v>133</v>
      </c>
      <c r="M43" s="50"/>
      <c r="N43" s="47" t="s">
        <v>151</v>
      </c>
      <c r="O43" s="47"/>
    </row>
    <row r="44" spans="1:15" s="51" customFormat="1" ht="14.25" customHeight="1" x14ac:dyDescent="0.2">
      <c r="A44" s="52">
        <v>2011</v>
      </c>
      <c r="B44" s="46">
        <v>42326</v>
      </c>
      <c r="C44" s="47" t="s">
        <v>30</v>
      </c>
      <c r="D44" s="45">
        <v>21</v>
      </c>
      <c r="E44" s="45">
        <v>14</v>
      </c>
      <c r="F44" s="45" t="s">
        <v>6</v>
      </c>
      <c r="G44" s="45">
        <v>1</v>
      </c>
      <c r="H44" s="45"/>
      <c r="I44" s="45"/>
      <c r="J44" s="45"/>
      <c r="K44" s="48" t="s">
        <v>17</v>
      </c>
      <c r="L44" s="49" t="s">
        <v>133</v>
      </c>
      <c r="M44" s="50"/>
      <c r="N44" s="47" t="s">
        <v>151</v>
      </c>
      <c r="O44" s="47" t="s">
        <v>141</v>
      </c>
    </row>
    <row r="45" spans="1:15" s="51" customFormat="1" ht="14.25" customHeight="1" x14ac:dyDescent="0.2">
      <c r="A45" s="45">
        <v>2012</v>
      </c>
      <c r="B45" s="46">
        <v>42289</v>
      </c>
      <c r="C45" s="47" t="s">
        <v>30</v>
      </c>
      <c r="D45" s="45">
        <v>28</v>
      </c>
      <c r="E45" s="45">
        <v>11</v>
      </c>
      <c r="F45" s="45" t="s">
        <v>6</v>
      </c>
      <c r="G45" s="45">
        <v>1</v>
      </c>
      <c r="H45" s="45"/>
      <c r="I45" s="45"/>
      <c r="J45" s="45"/>
      <c r="K45" s="48" t="s">
        <v>16</v>
      </c>
      <c r="L45" s="49" t="s">
        <v>30</v>
      </c>
      <c r="M45" s="50"/>
      <c r="N45" s="47" t="s">
        <v>151</v>
      </c>
      <c r="O45" s="47"/>
    </row>
    <row r="46" spans="1:15" s="51" customFormat="1" ht="14.25" customHeight="1" x14ac:dyDescent="0.2">
      <c r="A46" s="52">
        <v>2013</v>
      </c>
      <c r="B46" s="46">
        <v>42309</v>
      </c>
      <c r="C46" s="47" t="s">
        <v>30</v>
      </c>
      <c r="D46" s="45">
        <v>17</v>
      </c>
      <c r="E46" s="45">
        <v>7</v>
      </c>
      <c r="F46" s="45" t="s">
        <v>6</v>
      </c>
      <c r="G46" s="45">
        <v>1</v>
      </c>
      <c r="H46" s="45"/>
      <c r="I46" s="45"/>
      <c r="J46" s="45"/>
      <c r="K46" s="48" t="s">
        <v>17</v>
      </c>
      <c r="L46" s="49" t="s">
        <v>133</v>
      </c>
      <c r="M46" s="50"/>
      <c r="N46" s="47" t="s">
        <v>151</v>
      </c>
      <c r="O46" s="47"/>
    </row>
    <row r="47" spans="1:15" s="51" customFormat="1" ht="14.25" customHeight="1" x14ac:dyDescent="0.2">
      <c r="A47" s="45">
        <v>2014</v>
      </c>
      <c r="B47" s="46">
        <v>42308</v>
      </c>
      <c r="C47" s="47" t="s">
        <v>30</v>
      </c>
      <c r="D47" s="45">
        <v>49</v>
      </c>
      <c r="E47" s="45">
        <v>7</v>
      </c>
      <c r="F47" s="45" t="s">
        <v>6</v>
      </c>
      <c r="G47" s="45">
        <v>1</v>
      </c>
      <c r="H47" s="45"/>
      <c r="I47" s="45"/>
      <c r="J47" s="45"/>
      <c r="K47" s="48" t="s">
        <v>16</v>
      </c>
      <c r="L47" s="49" t="s">
        <v>30</v>
      </c>
      <c r="M47" s="50"/>
      <c r="N47" s="47" t="s">
        <v>151</v>
      </c>
      <c r="O47" s="47"/>
    </row>
    <row r="48" spans="1:15" s="51" customFormat="1" ht="14.25" customHeight="1" x14ac:dyDescent="0.2">
      <c r="A48" s="52">
        <v>2015</v>
      </c>
      <c r="B48" s="46">
        <v>42314</v>
      </c>
      <c r="C48" s="47" t="s">
        <v>30</v>
      </c>
      <c r="D48" s="45">
        <v>41</v>
      </c>
      <c r="E48" s="45">
        <v>13</v>
      </c>
      <c r="F48" s="45" t="s">
        <v>6</v>
      </c>
      <c r="G48" s="45">
        <v>1</v>
      </c>
      <c r="H48" s="45"/>
      <c r="I48" s="45"/>
      <c r="J48" s="45"/>
      <c r="K48" s="48" t="s">
        <v>17</v>
      </c>
      <c r="L48" s="49" t="s">
        <v>133</v>
      </c>
      <c r="M48" s="50"/>
      <c r="N48" s="47" t="s">
        <v>151</v>
      </c>
      <c r="O48" s="47"/>
    </row>
    <row r="49" spans="1:15" s="51" customFormat="1" ht="14.25" customHeight="1" x14ac:dyDescent="0.2">
      <c r="A49" s="45">
        <v>2016</v>
      </c>
      <c r="B49" s="46">
        <v>42678</v>
      </c>
      <c r="C49" s="47" t="s">
        <v>30</v>
      </c>
      <c r="D49" s="45">
        <v>13</v>
      </c>
      <c r="E49" s="45">
        <v>16</v>
      </c>
      <c r="F49" s="45" t="s">
        <v>7</v>
      </c>
      <c r="G49" s="45"/>
      <c r="H49" s="45">
        <v>1</v>
      </c>
      <c r="I49" s="45"/>
      <c r="J49" s="45" t="s">
        <v>67</v>
      </c>
      <c r="K49" s="48" t="s">
        <v>16</v>
      </c>
      <c r="L49" s="49" t="s">
        <v>30</v>
      </c>
      <c r="M49" s="50"/>
      <c r="N49" s="47" t="s">
        <v>151</v>
      </c>
      <c r="O49" s="47"/>
    </row>
    <row r="50" spans="1:15" s="51" customFormat="1" ht="14.25" customHeight="1" x14ac:dyDescent="0.2">
      <c r="A50" s="10"/>
      <c r="B50" s="11" t="s">
        <v>15</v>
      </c>
      <c r="C50" s="12" t="s">
        <v>15</v>
      </c>
      <c r="D50" s="10" t="s">
        <v>15</v>
      </c>
      <c r="E50" s="10" t="s">
        <v>15</v>
      </c>
      <c r="F50" s="10" t="s">
        <v>15</v>
      </c>
      <c r="G50" s="10"/>
      <c r="H50" s="10"/>
      <c r="I50" s="10"/>
      <c r="J50" s="10"/>
      <c r="K50" s="13"/>
      <c r="L50" s="14"/>
      <c r="M50" s="15"/>
      <c r="N50" s="12" t="s">
        <v>15</v>
      </c>
      <c r="O50" s="12" t="s">
        <v>15</v>
      </c>
    </row>
    <row r="51" spans="1:15" ht="14.25" customHeight="1" x14ac:dyDescent="0.25">
      <c r="A51" s="16"/>
      <c r="B51"/>
      <c r="D51" s="17">
        <f>SUM(D2:D49)</f>
        <v>911</v>
      </c>
      <c r="E51" s="17">
        <f>SUM(E2:E49)</f>
        <v>844</v>
      </c>
      <c r="G51" s="10">
        <f>SUM(G2:G49)</f>
        <v>23</v>
      </c>
      <c r="H51" s="10">
        <f>SUM(H2:H49)</f>
        <v>25</v>
      </c>
      <c r="I51" s="10">
        <f>SUM(I2:I49)</f>
        <v>0</v>
      </c>
      <c r="J51" s="18">
        <f>(G51+(I51/2))/(G51+H51+I51)</f>
        <v>0.47916666666666669</v>
      </c>
    </row>
    <row r="52" spans="1:15" ht="14.25" customHeight="1" x14ac:dyDescent="0.2">
      <c r="A52" s="16"/>
      <c r="D52" s="19">
        <f>AVERAGE(D2:D49)</f>
        <v>18.979166666666668</v>
      </c>
      <c r="E52" s="19">
        <f>AVERAGE(E2:E49)</f>
        <v>17.583333333333332</v>
      </c>
      <c r="F52" s="19">
        <f>D52-E52</f>
        <v>1.3958333333333357</v>
      </c>
    </row>
  </sheetData>
  <conditionalFormatting sqref="F52">
    <cfRule type="cellIs" dxfId="1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2000</v>
      </c>
      <c r="B2" s="46">
        <v>42333</v>
      </c>
      <c r="C2" s="47" t="s">
        <v>48</v>
      </c>
      <c r="D2" s="45">
        <v>17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48</v>
      </c>
      <c r="M2" s="50"/>
      <c r="N2" s="47" t="s">
        <v>151</v>
      </c>
      <c r="O2" s="47" t="s">
        <v>162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17</v>
      </c>
      <c r="E4" s="17">
        <f>SUM(E2:E2)</f>
        <v>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17</v>
      </c>
      <c r="E5" s="19">
        <f>AVERAGE(E2:E2)</f>
        <v>0</v>
      </c>
      <c r="F5" s="19">
        <f>D5-E5</f>
        <v>17</v>
      </c>
    </row>
  </sheetData>
  <conditionalFormatting sqref="F5">
    <cfRule type="cellIs" dxfId="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E13" sqref="E1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2006</v>
      </c>
      <c r="B2" s="46">
        <v>42340</v>
      </c>
      <c r="C2" s="47" t="s">
        <v>63</v>
      </c>
      <c r="D2" s="45">
        <v>24</v>
      </c>
      <c r="E2" s="45">
        <v>14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64</v>
      </c>
      <c r="M2" s="50"/>
      <c r="N2" s="47" t="s">
        <v>151</v>
      </c>
      <c r="O2" s="47" t="s">
        <v>65</v>
      </c>
    </row>
    <row r="3" spans="1:15" ht="14.25" customHeight="1" x14ac:dyDescent="0.2">
      <c r="A3" s="10">
        <v>2016</v>
      </c>
      <c r="B3" s="11">
        <v>42714</v>
      </c>
      <c r="C3" s="12" t="s">
        <v>63</v>
      </c>
      <c r="D3" s="10">
        <v>49</v>
      </c>
      <c r="E3" s="10">
        <v>6</v>
      </c>
      <c r="F3" s="10" t="s">
        <v>6</v>
      </c>
      <c r="G3" s="10">
        <v>1</v>
      </c>
      <c r="K3" s="13" t="s">
        <v>20</v>
      </c>
      <c r="L3" s="14" t="s">
        <v>80</v>
      </c>
      <c r="M3" s="15" t="s">
        <v>81</v>
      </c>
      <c r="N3" s="12" t="s">
        <v>151</v>
      </c>
      <c r="O3" s="12" t="s">
        <v>82</v>
      </c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SUM(D2:D4)</f>
        <v>73</v>
      </c>
      <c r="E5" s="17">
        <f t="shared" ref="E5:I5" si="0">SUM(E2:E4)</f>
        <v>20</v>
      </c>
      <c r="F5" s="17"/>
      <c r="G5" s="17">
        <f t="shared" si="0"/>
        <v>2</v>
      </c>
      <c r="H5" s="17">
        <f t="shared" si="0"/>
        <v>0</v>
      </c>
      <c r="I5" s="17">
        <f t="shared" si="0"/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AVERAGE(D2:D4)</f>
        <v>36.5</v>
      </c>
      <c r="E6" s="19">
        <f>AVERAGE(E2:E4)</f>
        <v>10</v>
      </c>
      <c r="F6" s="19">
        <f>D6-E6</f>
        <v>26.5</v>
      </c>
    </row>
  </sheetData>
  <conditionalFormatting sqref="F6">
    <cfRule type="cellIs" dxfId="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M26" sqref="M26:M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1970</v>
      </c>
      <c r="B2" s="46">
        <v>42286</v>
      </c>
      <c r="C2" s="47" t="s">
        <v>118</v>
      </c>
      <c r="D2" s="45">
        <v>12</v>
      </c>
      <c r="E2" s="45">
        <v>46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125</v>
      </c>
      <c r="M2" s="50"/>
      <c r="N2" s="47" t="s">
        <v>132</v>
      </c>
      <c r="O2" s="47"/>
    </row>
    <row r="3" spans="1:15" s="51" customFormat="1" ht="14.25" customHeight="1" x14ac:dyDescent="0.2">
      <c r="A3" s="52">
        <v>1971</v>
      </c>
      <c r="B3" s="46">
        <v>42285</v>
      </c>
      <c r="C3" s="47" t="s">
        <v>118</v>
      </c>
      <c r="D3" s="45">
        <v>12</v>
      </c>
      <c r="E3" s="45">
        <v>75</v>
      </c>
      <c r="F3" s="45" t="s">
        <v>7</v>
      </c>
      <c r="G3" s="45"/>
      <c r="H3" s="45">
        <v>1</v>
      </c>
      <c r="I3" s="45"/>
      <c r="J3" s="45"/>
      <c r="K3" s="48" t="s">
        <v>17</v>
      </c>
      <c r="L3" s="49" t="s">
        <v>133</v>
      </c>
      <c r="M3" s="50"/>
      <c r="N3" s="47" t="s">
        <v>132</v>
      </c>
      <c r="O3" s="47"/>
    </row>
    <row r="4" spans="1:15" s="51" customFormat="1" ht="14.25" customHeight="1" x14ac:dyDescent="0.2">
      <c r="A4" s="45">
        <v>1972</v>
      </c>
      <c r="B4" s="46">
        <v>42290</v>
      </c>
      <c r="C4" s="47" t="s">
        <v>118</v>
      </c>
      <c r="D4" s="45">
        <v>0</v>
      </c>
      <c r="E4" s="45">
        <v>42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126</v>
      </c>
      <c r="M4" s="50"/>
      <c r="N4" s="47" t="s">
        <v>135</v>
      </c>
      <c r="O4" s="47"/>
    </row>
    <row r="5" spans="1:15" s="51" customFormat="1" ht="14.25" customHeight="1" x14ac:dyDescent="0.2">
      <c r="A5" s="52">
        <v>1973</v>
      </c>
      <c r="B5" s="46">
        <v>42289</v>
      </c>
      <c r="C5" s="47" t="s">
        <v>118</v>
      </c>
      <c r="D5" s="45">
        <v>6</v>
      </c>
      <c r="E5" s="45">
        <v>13</v>
      </c>
      <c r="F5" s="45" t="s">
        <v>7</v>
      </c>
      <c r="G5" s="45"/>
      <c r="H5" s="45">
        <v>1</v>
      </c>
      <c r="I5" s="45"/>
      <c r="J5" s="45"/>
      <c r="K5" s="48" t="s">
        <v>17</v>
      </c>
      <c r="L5" s="49" t="s">
        <v>133</v>
      </c>
      <c r="M5" s="50"/>
      <c r="N5" s="47" t="s">
        <v>135</v>
      </c>
      <c r="O5" s="47"/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30</v>
      </c>
      <c r="E7" s="17">
        <f>SUM(E2:E5)</f>
        <v>176</v>
      </c>
      <c r="G7" s="10">
        <f>SUM(G2:G5)</f>
        <v>0</v>
      </c>
      <c r="H7" s="10">
        <f>SUM(H2:H5)</f>
        <v>4</v>
      </c>
      <c r="I7" s="10">
        <f>SUM(I2:I5)</f>
        <v>0</v>
      </c>
      <c r="J7" s="18">
        <f>(G7+(I7/2))/(G7+H7+I7)</f>
        <v>0</v>
      </c>
    </row>
    <row r="8" spans="1:15" ht="14.25" customHeight="1" x14ac:dyDescent="0.2">
      <c r="A8" s="16"/>
      <c r="D8" s="19">
        <f>AVERAGE(D2:D5)</f>
        <v>7.5</v>
      </c>
      <c r="E8" s="19">
        <f>AVERAGE(E2:E5)</f>
        <v>44</v>
      </c>
      <c r="F8" s="19">
        <f>D8-E8</f>
        <v>-36.5</v>
      </c>
    </row>
  </sheetData>
  <conditionalFormatting sqref="F8">
    <cfRule type="cellIs" dxfId="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2003</v>
      </c>
      <c r="B2" s="46">
        <v>42329</v>
      </c>
      <c r="C2" s="47" t="s">
        <v>57</v>
      </c>
      <c r="D2" s="45">
        <v>14</v>
      </c>
      <c r="E2" s="45">
        <v>3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154</v>
      </c>
      <c r="M2" s="50"/>
      <c r="N2" s="47" t="s">
        <v>151</v>
      </c>
      <c r="O2" s="47" t="s">
        <v>155</v>
      </c>
    </row>
    <row r="3" spans="1:15" s="51" customFormat="1" ht="14.25" customHeight="1" x14ac:dyDescent="0.2">
      <c r="A3" s="45">
        <v>2010</v>
      </c>
      <c r="B3" s="46">
        <v>42327</v>
      </c>
      <c r="C3" s="47" t="s">
        <v>57</v>
      </c>
      <c r="D3" s="45">
        <v>47</v>
      </c>
      <c r="E3" s="45">
        <v>21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151</v>
      </c>
      <c r="O3" s="47" t="s">
        <v>141</v>
      </c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61</v>
      </c>
      <c r="E5" s="17">
        <f>SUM(E2:E3)</f>
        <v>24</v>
      </c>
      <c r="G5" s="10">
        <f>SUM(G2:G3)</f>
        <v>2</v>
      </c>
      <c r="H5" s="10">
        <f>SUM(H2:H3)</f>
        <v>0</v>
      </c>
      <c r="I5" s="10">
        <f>SUM(I2:I3)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AVERAGE(D2:D3)</f>
        <v>30.5</v>
      </c>
      <c r="E6" s="19">
        <f>AVERAGE(E2:E3)</f>
        <v>12</v>
      </c>
      <c r="F6" s="19">
        <f>D6-E6</f>
        <v>18.5</v>
      </c>
    </row>
  </sheetData>
  <conditionalFormatting sqref="F6">
    <cfRule type="cellIs" dxfId="6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1962</v>
      </c>
      <c r="B2" s="46">
        <v>42275</v>
      </c>
      <c r="C2" s="47" t="s">
        <v>113</v>
      </c>
      <c r="D2" s="45">
        <v>6</v>
      </c>
      <c r="E2" s="45">
        <v>25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133</v>
      </c>
      <c r="M2" s="50" t="s">
        <v>128</v>
      </c>
      <c r="N2" s="47" t="s">
        <v>127</v>
      </c>
      <c r="O2" s="47"/>
    </row>
    <row r="3" spans="1:15" s="51" customFormat="1" ht="14.25" customHeight="1" x14ac:dyDescent="0.2">
      <c r="A3" s="52">
        <v>1963</v>
      </c>
      <c r="B3" s="46">
        <v>42274</v>
      </c>
      <c r="C3" s="47" t="s">
        <v>113</v>
      </c>
      <c r="D3" s="45">
        <v>19</v>
      </c>
      <c r="E3" s="45">
        <v>6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127</v>
      </c>
      <c r="O3" s="47"/>
    </row>
    <row r="4" spans="1:15" s="51" customFormat="1" ht="14.25" customHeight="1" x14ac:dyDescent="0.2">
      <c r="A4" s="45">
        <v>1964</v>
      </c>
      <c r="B4" s="46">
        <v>42272</v>
      </c>
      <c r="C4" s="47" t="s">
        <v>113</v>
      </c>
      <c r="D4" s="45">
        <v>44</v>
      </c>
      <c r="E4" s="45">
        <v>18</v>
      </c>
      <c r="F4" s="45" t="s">
        <v>6</v>
      </c>
      <c r="G4" s="45">
        <v>1</v>
      </c>
      <c r="H4" s="45"/>
      <c r="I4" s="45"/>
      <c r="J4" s="45"/>
      <c r="K4" s="48" t="s">
        <v>16</v>
      </c>
      <c r="L4" s="49" t="s">
        <v>136</v>
      </c>
      <c r="M4" s="50" t="s">
        <v>128</v>
      </c>
      <c r="N4" s="47" t="s">
        <v>127</v>
      </c>
      <c r="O4" s="47"/>
    </row>
    <row r="5" spans="1:15" s="51" customFormat="1" ht="14.25" customHeight="1" x14ac:dyDescent="0.2">
      <c r="A5" s="52">
        <v>1965</v>
      </c>
      <c r="B5" s="46">
        <v>42278</v>
      </c>
      <c r="C5" s="47" t="s">
        <v>113</v>
      </c>
      <c r="D5" s="45">
        <v>25</v>
      </c>
      <c r="E5" s="45">
        <v>0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127</v>
      </c>
      <c r="O5" s="47"/>
    </row>
    <row r="6" spans="1:15" s="51" customFormat="1" ht="14.25" customHeight="1" x14ac:dyDescent="0.2">
      <c r="A6" s="45">
        <v>1966</v>
      </c>
      <c r="B6" s="46">
        <v>42277</v>
      </c>
      <c r="C6" s="47" t="s">
        <v>113</v>
      </c>
      <c r="D6" s="45">
        <v>20</v>
      </c>
      <c r="E6" s="45">
        <v>0</v>
      </c>
      <c r="F6" s="45" t="s">
        <v>6</v>
      </c>
      <c r="G6" s="45">
        <v>1</v>
      </c>
      <c r="H6" s="45"/>
      <c r="I6" s="45"/>
      <c r="J6" s="45"/>
      <c r="K6" s="48" t="s">
        <v>16</v>
      </c>
      <c r="L6" s="49" t="s">
        <v>133</v>
      </c>
      <c r="M6" s="50" t="s">
        <v>128</v>
      </c>
      <c r="N6" s="47" t="s">
        <v>127</v>
      </c>
      <c r="O6" s="47"/>
    </row>
    <row r="7" spans="1:15" s="51" customFormat="1" ht="14.25" customHeight="1" x14ac:dyDescent="0.2">
      <c r="A7" s="52">
        <v>1967</v>
      </c>
      <c r="B7" s="46">
        <v>42276</v>
      </c>
      <c r="C7" s="47" t="s">
        <v>113</v>
      </c>
      <c r="D7" s="45">
        <v>7</v>
      </c>
      <c r="E7" s="45">
        <v>6</v>
      </c>
      <c r="F7" s="45" t="s">
        <v>6</v>
      </c>
      <c r="G7" s="45">
        <v>1</v>
      </c>
      <c r="H7" s="45"/>
      <c r="I7" s="45"/>
      <c r="J7" s="45"/>
      <c r="K7" s="48" t="s">
        <v>17</v>
      </c>
      <c r="L7" s="49" t="s">
        <v>133</v>
      </c>
      <c r="M7" s="50"/>
      <c r="N7" s="47" t="s">
        <v>127</v>
      </c>
      <c r="O7" s="47"/>
    </row>
    <row r="8" spans="1:15" s="51" customFormat="1" ht="14.25" customHeight="1" x14ac:dyDescent="0.2">
      <c r="A8" s="45">
        <v>1968</v>
      </c>
      <c r="B8" s="46">
        <v>42281</v>
      </c>
      <c r="C8" s="47" t="s">
        <v>113</v>
      </c>
      <c r="D8" s="45">
        <v>19</v>
      </c>
      <c r="E8" s="45">
        <v>53</v>
      </c>
      <c r="F8" s="45" t="s">
        <v>7</v>
      </c>
      <c r="G8" s="45"/>
      <c r="H8" s="45">
        <v>1</v>
      </c>
      <c r="I8" s="45"/>
      <c r="J8" s="45"/>
      <c r="K8" s="48" t="s">
        <v>16</v>
      </c>
      <c r="L8" s="49" t="s">
        <v>133</v>
      </c>
      <c r="M8" s="50" t="s">
        <v>128</v>
      </c>
      <c r="N8" s="47" t="s">
        <v>131</v>
      </c>
      <c r="O8" s="47"/>
    </row>
    <row r="9" spans="1:15" s="51" customFormat="1" ht="14.25" customHeight="1" x14ac:dyDescent="0.2">
      <c r="A9" s="52">
        <v>1969</v>
      </c>
      <c r="B9" s="46">
        <v>42280</v>
      </c>
      <c r="C9" s="47" t="s">
        <v>113</v>
      </c>
      <c r="D9" s="45">
        <v>8</v>
      </c>
      <c r="E9" s="45">
        <v>52</v>
      </c>
      <c r="F9" s="45" t="s">
        <v>7</v>
      </c>
      <c r="G9" s="45"/>
      <c r="H9" s="45">
        <v>1</v>
      </c>
      <c r="I9" s="45"/>
      <c r="J9" s="45"/>
      <c r="K9" s="48" t="s">
        <v>17</v>
      </c>
      <c r="L9" s="49" t="s">
        <v>133</v>
      </c>
      <c r="M9" s="50"/>
      <c r="N9" s="47" t="s">
        <v>132</v>
      </c>
      <c r="O9" s="47"/>
    </row>
    <row r="10" spans="1:15" s="51" customFormat="1" ht="14.25" customHeight="1" x14ac:dyDescent="0.2">
      <c r="A10" s="45">
        <v>1976</v>
      </c>
      <c r="B10" s="46">
        <v>42264</v>
      </c>
      <c r="C10" s="47" t="s">
        <v>113</v>
      </c>
      <c r="D10" s="45">
        <v>42</v>
      </c>
      <c r="E10" s="45">
        <v>8</v>
      </c>
      <c r="F10" s="45" t="s">
        <v>6</v>
      </c>
      <c r="G10" s="45">
        <v>1</v>
      </c>
      <c r="H10" s="45"/>
      <c r="I10" s="45"/>
      <c r="J10" s="45"/>
      <c r="K10" s="48" t="s">
        <v>17</v>
      </c>
      <c r="L10" s="49" t="s">
        <v>133</v>
      </c>
      <c r="M10" s="50"/>
      <c r="N10" s="47" t="s">
        <v>135</v>
      </c>
      <c r="O10" s="47"/>
    </row>
    <row r="11" spans="1:15" s="51" customFormat="1" ht="14.25" customHeight="1" x14ac:dyDescent="0.2">
      <c r="A11" s="52">
        <v>1977</v>
      </c>
      <c r="B11" s="46">
        <v>42263</v>
      </c>
      <c r="C11" s="47" t="s">
        <v>113</v>
      </c>
      <c r="D11" s="45">
        <v>34</v>
      </c>
      <c r="E11" s="45">
        <v>0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135</v>
      </c>
      <c r="O11" s="47"/>
    </row>
    <row r="12" spans="1:15" s="51" customFormat="1" ht="14.25" customHeight="1" x14ac:dyDescent="0.2">
      <c r="A12" s="45">
        <v>1978</v>
      </c>
      <c r="B12" s="46">
        <v>42269</v>
      </c>
      <c r="C12" s="47" t="s">
        <v>113</v>
      </c>
      <c r="D12" s="45">
        <v>62</v>
      </c>
      <c r="E12" s="45">
        <v>0</v>
      </c>
      <c r="F12" s="45" t="s">
        <v>6</v>
      </c>
      <c r="G12" s="45">
        <v>1</v>
      </c>
      <c r="H12" s="45"/>
      <c r="I12" s="45"/>
      <c r="J12" s="45"/>
      <c r="K12" s="48" t="s">
        <v>17</v>
      </c>
      <c r="L12" s="49" t="s">
        <v>133</v>
      </c>
      <c r="M12" s="50"/>
      <c r="N12" s="47" t="s">
        <v>135</v>
      </c>
      <c r="O12" s="47"/>
    </row>
    <row r="13" spans="1:15" s="51" customFormat="1" ht="14.25" customHeight="1" x14ac:dyDescent="0.2">
      <c r="A13" s="52">
        <v>1979</v>
      </c>
      <c r="B13" s="46">
        <v>42275</v>
      </c>
      <c r="C13" s="47" t="s">
        <v>113</v>
      </c>
      <c r="D13" s="45">
        <v>30</v>
      </c>
      <c r="E13" s="45">
        <v>7</v>
      </c>
      <c r="F13" s="45" t="s">
        <v>6</v>
      </c>
      <c r="G13" s="45">
        <v>1</v>
      </c>
      <c r="H13" s="45"/>
      <c r="I13" s="45"/>
      <c r="J13" s="45"/>
      <c r="K13" s="48" t="s">
        <v>17</v>
      </c>
      <c r="L13" s="49" t="s">
        <v>133</v>
      </c>
      <c r="M13" s="50"/>
      <c r="N13" s="47" t="s">
        <v>135</v>
      </c>
      <c r="O13" s="47"/>
    </row>
    <row r="14" spans="1:15" s="51" customFormat="1" ht="14.25" customHeight="1" x14ac:dyDescent="0.2">
      <c r="A14" s="10"/>
      <c r="B14" s="11" t="s">
        <v>15</v>
      </c>
      <c r="C14" s="12" t="s">
        <v>15</v>
      </c>
      <c r="D14" s="10" t="s">
        <v>15</v>
      </c>
      <c r="E14" s="10" t="s">
        <v>15</v>
      </c>
      <c r="F14" s="10" t="s">
        <v>15</v>
      </c>
      <c r="G14" s="10"/>
      <c r="H14" s="10"/>
      <c r="I14" s="10"/>
      <c r="J14" s="10"/>
      <c r="K14" s="13"/>
      <c r="L14" s="14"/>
      <c r="M14" s="15"/>
      <c r="N14" s="12" t="s">
        <v>15</v>
      </c>
      <c r="O14" s="12" t="s">
        <v>15</v>
      </c>
    </row>
    <row r="15" spans="1:15" ht="14.25" customHeight="1" x14ac:dyDescent="0.25">
      <c r="A15" s="16"/>
      <c r="B15"/>
      <c r="D15" s="17">
        <f>SUM(D2:D13)</f>
        <v>316</v>
      </c>
      <c r="E15" s="17">
        <f>SUM(E2:E13)</f>
        <v>175</v>
      </c>
      <c r="G15" s="10">
        <f>SUM(G2:G13)</f>
        <v>9</v>
      </c>
      <c r="H15" s="10">
        <f>SUM(H2:H13)</f>
        <v>3</v>
      </c>
      <c r="I15" s="10">
        <f>SUM(I2:I13)</f>
        <v>0</v>
      </c>
      <c r="J15" s="18">
        <f>(G15+(I15/2))/(G15+H15+I15)</f>
        <v>0.75</v>
      </c>
    </row>
    <row r="16" spans="1:15" ht="14.25" customHeight="1" x14ac:dyDescent="0.2">
      <c r="A16" s="16"/>
      <c r="D16" s="19">
        <f>AVERAGE(D2:D13)</f>
        <v>26.333333333333332</v>
      </c>
      <c r="E16" s="19">
        <f>AVERAGE(E2:E13)</f>
        <v>14.583333333333334</v>
      </c>
      <c r="F16" s="19">
        <f>D16-E16</f>
        <v>11.749999999999998</v>
      </c>
    </row>
  </sheetData>
  <conditionalFormatting sqref="F16">
    <cfRule type="cellIs" dxfId="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31" sqref="C3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2011</v>
      </c>
      <c r="B2" s="46">
        <v>42319</v>
      </c>
      <c r="C2" s="47" t="s">
        <v>84</v>
      </c>
      <c r="D2" s="45">
        <v>55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55</v>
      </c>
      <c r="E4" s="17">
        <f>SUM(E2:E2)</f>
        <v>0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55</v>
      </c>
      <c r="E5" s="19">
        <f>AVERAGE(E2:E2)</f>
        <v>0</v>
      </c>
      <c r="F5" s="19">
        <f>D5-E5</f>
        <v>55</v>
      </c>
    </row>
  </sheetData>
  <conditionalFormatting sqref="F5">
    <cfRule type="cellIs" dxfId="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1970</v>
      </c>
      <c r="B2" s="46">
        <v>42300</v>
      </c>
      <c r="C2" s="47" t="s">
        <v>88</v>
      </c>
      <c r="D2" s="45">
        <v>6</v>
      </c>
      <c r="E2" s="45">
        <v>62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132</v>
      </c>
      <c r="O2" s="47"/>
    </row>
    <row r="3" spans="1:15" s="51" customFormat="1" ht="14.25" customHeight="1" x14ac:dyDescent="0.2">
      <c r="A3" s="52">
        <v>1971</v>
      </c>
      <c r="B3" s="46">
        <v>42299</v>
      </c>
      <c r="C3" s="47" t="s">
        <v>88</v>
      </c>
      <c r="D3" s="45">
        <v>0</v>
      </c>
      <c r="E3" s="45">
        <v>40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88</v>
      </c>
      <c r="M3" s="50"/>
      <c r="N3" s="47" t="s">
        <v>132</v>
      </c>
      <c r="O3" s="47"/>
    </row>
    <row r="4" spans="1:15" s="51" customFormat="1" ht="14.25" customHeight="1" x14ac:dyDescent="0.2">
      <c r="A4" s="45">
        <v>1972</v>
      </c>
      <c r="B4" s="46">
        <v>42304</v>
      </c>
      <c r="C4" s="47" t="s">
        <v>88</v>
      </c>
      <c r="D4" s="45">
        <v>6</v>
      </c>
      <c r="E4" s="45">
        <v>28</v>
      </c>
      <c r="F4" s="45" t="s">
        <v>7</v>
      </c>
      <c r="G4" s="45"/>
      <c r="H4" s="45">
        <v>1</v>
      </c>
      <c r="I4" s="45"/>
      <c r="J4" s="45"/>
      <c r="K4" s="48" t="s">
        <v>17</v>
      </c>
      <c r="L4" s="49" t="s">
        <v>133</v>
      </c>
      <c r="M4" s="50"/>
      <c r="N4" s="47" t="s">
        <v>135</v>
      </c>
      <c r="O4" s="47"/>
    </row>
    <row r="5" spans="1:15" s="51" customFormat="1" ht="14.25" customHeight="1" x14ac:dyDescent="0.2">
      <c r="A5" s="52">
        <v>1973</v>
      </c>
      <c r="B5" s="46">
        <v>42303</v>
      </c>
      <c r="C5" s="47" t="s">
        <v>88</v>
      </c>
      <c r="D5" s="45">
        <v>0</v>
      </c>
      <c r="E5" s="45">
        <v>45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88</v>
      </c>
      <c r="M5" s="50"/>
      <c r="N5" s="47" t="s">
        <v>135</v>
      </c>
      <c r="O5" s="47"/>
    </row>
    <row r="6" spans="1:15" s="51" customFormat="1" ht="14.25" customHeight="1" x14ac:dyDescent="0.2">
      <c r="A6" s="52">
        <v>2013</v>
      </c>
      <c r="B6" s="46">
        <v>42267</v>
      </c>
      <c r="C6" s="47" t="s">
        <v>88</v>
      </c>
      <c r="D6" s="45">
        <v>55</v>
      </c>
      <c r="E6" s="45">
        <v>40</v>
      </c>
      <c r="F6" s="45" t="s">
        <v>6</v>
      </c>
      <c r="G6" s="45">
        <v>1</v>
      </c>
      <c r="H6" s="45"/>
      <c r="I6" s="45"/>
      <c r="J6" s="45"/>
      <c r="K6" s="48" t="s">
        <v>17</v>
      </c>
      <c r="L6" s="49" t="s">
        <v>133</v>
      </c>
      <c r="M6" s="50"/>
      <c r="N6" s="47" t="s">
        <v>151</v>
      </c>
      <c r="O6" s="47"/>
    </row>
    <row r="7" spans="1:15" s="51" customFormat="1" ht="14.25" customHeight="1" x14ac:dyDescent="0.2">
      <c r="A7" s="45">
        <v>2014</v>
      </c>
      <c r="B7" s="46">
        <v>42266</v>
      </c>
      <c r="C7" s="47" t="s">
        <v>88</v>
      </c>
      <c r="D7" s="45">
        <v>35</v>
      </c>
      <c r="E7" s="45">
        <v>21</v>
      </c>
      <c r="F7" s="45" t="s">
        <v>6</v>
      </c>
      <c r="G7" s="45">
        <v>1</v>
      </c>
      <c r="H7" s="45"/>
      <c r="I7" s="45"/>
      <c r="J7" s="45"/>
      <c r="K7" s="48" t="s">
        <v>16</v>
      </c>
      <c r="L7" s="49" t="s">
        <v>88</v>
      </c>
      <c r="M7" s="50"/>
      <c r="N7" s="47" t="s">
        <v>151</v>
      </c>
      <c r="O7" s="47"/>
    </row>
    <row r="8" spans="1:15" s="51" customFormat="1" ht="14.25" customHeight="1" x14ac:dyDescent="0.2">
      <c r="A8" s="52">
        <v>2015</v>
      </c>
      <c r="B8" s="46">
        <v>42265</v>
      </c>
      <c r="C8" s="47" t="s">
        <v>88</v>
      </c>
      <c r="D8" s="45">
        <v>35</v>
      </c>
      <c r="E8" s="45">
        <v>21</v>
      </c>
      <c r="F8" s="45" t="s">
        <v>6</v>
      </c>
      <c r="G8" s="45">
        <v>1</v>
      </c>
      <c r="H8" s="45"/>
      <c r="I8" s="45"/>
      <c r="J8" s="45"/>
      <c r="K8" s="48" t="s">
        <v>17</v>
      </c>
      <c r="L8" s="49" t="s">
        <v>133</v>
      </c>
      <c r="M8" s="50"/>
      <c r="N8" s="47" t="s">
        <v>151</v>
      </c>
      <c r="O8" s="47"/>
    </row>
    <row r="9" spans="1:15" s="51" customFormat="1" ht="14.25" customHeight="1" x14ac:dyDescent="0.2">
      <c r="A9" s="45">
        <v>2016</v>
      </c>
      <c r="B9" s="46">
        <v>42629</v>
      </c>
      <c r="C9" s="47" t="s">
        <v>88</v>
      </c>
      <c r="D9" s="45">
        <v>48</v>
      </c>
      <c r="E9" s="45">
        <v>7</v>
      </c>
      <c r="F9" s="45" t="s">
        <v>6</v>
      </c>
      <c r="G9" s="45">
        <v>1</v>
      </c>
      <c r="H9" s="45"/>
      <c r="I9" s="45"/>
      <c r="J9" s="45"/>
      <c r="K9" s="48" t="s">
        <v>16</v>
      </c>
      <c r="L9" s="49" t="s">
        <v>88</v>
      </c>
      <c r="M9" s="50"/>
      <c r="N9" s="47" t="s">
        <v>151</v>
      </c>
      <c r="O9" s="47"/>
    </row>
    <row r="10" spans="1:15" s="51" customFormat="1" ht="14.25" customHeight="1" x14ac:dyDescent="0.2">
      <c r="A10" s="10"/>
      <c r="B10" s="11" t="s">
        <v>15</v>
      </c>
      <c r="C10" s="12" t="s">
        <v>15</v>
      </c>
      <c r="D10" s="10" t="s">
        <v>15</v>
      </c>
      <c r="E10" s="10" t="s">
        <v>15</v>
      </c>
      <c r="F10" s="10" t="s">
        <v>15</v>
      </c>
      <c r="G10" s="10"/>
      <c r="H10" s="10"/>
      <c r="I10" s="10"/>
      <c r="J10" s="10"/>
      <c r="K10" s="13"/>
      <c r="L10" s="14"/>
      <c r="M10" s="15"/>
      <c r="N10" s="12" t="s">
        <v>15</v>
      </c>
      <c r="O10" s="12" t="s">
        <v>15</v>
      </c>
    </row>
    <row r="11" spans="1:15" ht="14.25" customHeight="1" x14ac:dyDescent="0.25">
      <c r="A11" s="16"/>
      <c r="B11"/>
      <c r="D11" s="17">
        <f>SUM(D2:D9)</f>
        <v>185</v>
      </c>
      <c r="E11" s="17">
        <f>SUM(E2:E9)</f>
        <v>264</v>
      </c>
      <c r="G11" s="10">
        <f>SUM(G2:G9)</f>
        <v>4</v>
      </c>
      <c r="H11" s="10">
        <f>SUM(H2:H9)</f>
        <v>4</v>
      </c>
      <c r="I11" s="10">
        <f>SUM(I2:I9)</f>
        <v>0</v>
      </c>
      <c r="J11" s="18">
        <f>(G11+(I11/2))/(G11+H11+I11)</f>
        <v>0.5</v>
      </c>
    </row>
    <row r="12" spans="1:15" ht="14.25" customHeight="1" x14ac:dyDescent="0.2">
      <c r="A12" s="16"/>
      <c r="D12" s="19">
        <f>AVERAGE(D2:D9)</f>
        <v>23.125</v>
      </c>
      <c r="E12" s="19">
        <f>AVERAGE(E2:E9)</f>
        <v>33</v>
      </c>
      <c r="F12" s="19">
        <f>D12-E12</f>
        <v>-9.875</v>
      </c>
    </row>
  </sheetData>
  <conditionalFormatting sqref="F12">
    <cfRule type="cellIs" dxfId="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1978</v>
      </c>
      <c r="B2" s="46">
        <v>42283</v>
      </c>
      <c r="C2" s="47" t="s">
        <v>114</v>
      </c>
      <c r="D2" s="45">
        <v>19</v>
      </c>
      <c r="E2" s="45">
        <v>12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135</v>
      </c>
      <c r="O2" s="47"/>
    </row>
    <row r="3" spans="1:15" s="51" customFormat="1" ht="14.25" customHeight="1" x14ac:dyDescent="0.2">
      <c r="A3" s="52">
        <v>1979</v>
      </c>
      <c r="B3" s="46">
        <v>42289</v>
      </c>
      <c r="C3" s="47" t="s">
        <v>114</v>
      </c>
      <c r="D3" s="45">
        <v>0</v>
      </c>
      <c r="E3" s="45">
        <v>59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139</v>
      </c>
      <c r="M3" s="50"/>
      <c r="N3" s="47" t="s">
        <v>135</v>
      </c>
      <c r="O3" s="47"/>
    </row>
    <row r="4" spans="1:15" s="51" customFormat="1" ht="14.25" customHeight="1" x14ac:dyDescent="0.2">
      <c r="A4" s="10"/>
      <c r="B4" s="11" t="s">
        <v>15</v>
      </c>
      <c r="C4" s="12" t="s">
        <v>15</v>
      </c>
      <c r="D4" s="10" t="s">
        <v>15</v>
      </c>
      <c r="E4" s="10" t="s">
        <v>15</v>
      </c>
      <c r="F4" s="10" t="s">
        <v>15</v>
      </c>
      <c r="G4" s="10"/>
      <c r="H4" s="10"/>
      <c r="I4" s="10"/>
      <c r="J4" s="10"/>
      <c r="K4" s="13"/>
      <c r="L4" s="14"/>
      <c r="M4" s="15"/>
      <c r="N4" s="12" t="s">
        <v>15</v>
      </c>
      <c r="O4" s="12" t="s">
        <v>15</v>
      </c>
    </row>
    <row r="5" spans="1:15" ht="14.25" customHeight="1" x14ac:dyDescent="0.25">
      <c r="A5" s="16"/>
      <c r="B5"/>
      <c r="D5" s="17">
        <f>SUM(D2:D3)</f>
        <v>19</v>
      </c>
      <c r="E5" s="17">
        <f>SUM(E2:E3)</f>
        <v>71</v>
      </c>
      <c r="G5" s="10">
        <f>SUM(G2:G3)</f>
        <v>1</v>
      </c>
      <c r="H5" s="10">
        <f>SUM(H2:H3)</f>
        <v>1</v>
      </c>
      <c r="I5" s="10">
        <f>SUM(I2:I3)</f>
        <v>0</v>
      </c>
      <c r="J5" s="18">
        <f>(G5+(I5/2))/(G5+H5+I5)</f>
        <v>0.5</v>
      </c>
    </row>
    <row r="6" spans="1:15" ht="14.25" customHeight="1" x14ac:dyDescent="0.2">
      <c r="A6" s="16"/>
      <c r="D6" s="19">
        <f>AVERAGE(D2:D3)</f>
        <v>9.5</v>
      </c>
      <c r="E6" s="19">
        <f>AVERAGE(E2:E3)</f>
        <v>35.5</v>
      </c>
      <c r="F6" s="19">
        <f>D6-E6</f>
        <v>-26</v>
      </c>
    </row>
  </sheetData>
  <conditionalFormatting sqref="F6">
    <cfRule type="cellIs" dxfId="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2001</v>
      </c>
      <c r="B2" s="46">
        <v>42324</v>
      </c>
      <c r="C2" s="47" t="s">
        <v>52</v>
      </c>
      <c r="D2" s="45">
        <v>3</v>
      </c>
      <c r="E2" s="45">
        <v>14</v>
      </c>
      <c r="F2" s="45" t="s">
        <v>7</v>
      </c>
      <c r="G2" s="45"/>
      <c r="H2" s="45">
        <v>1</v>
      </c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52">
        <v>2003</v>
      </c>
      <c r="B3" s="46">
        <v>42336</v>
      </c>
      <c r="C3" s="47" t="s">
        <v>52</v>
      </c>
      <c r="D3" s="45">
        <v>7</v>
      </c>
      <c r="E3" s="45">
        <v>19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62</v>
      </c>
      <c r="M3" s="50"/>
      <c r="N3" s="47" t="s">
        <v>151</v>
      </c>
      <c r="O3" s="47" t="s">
        <v>61</v>
      </c>
    </row>
    <row r="4" spans="1:15" s="51" customFormat="1" ht="14.25" customHeight="1" x14ac:dyDescent="0.2">
      <c r="A4" s="52">
        <v>2005</v>
      </c>
      <c r="B4" s="46">
        <v>42334</v>
      </c>
      <c r="C4" s="47" t="s">
        <v>52</v>
      </c>
      <c r="D4" s="45">
        <v>10</v>
      </c>
      <c r="E4" s="45">
        <v>33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62</v>
      </c>
      <c r="M4" s="50"/>
      <c r="N4" s="47" t="s">
        <v>151</v>
      </c>
      <c r="O4" s="47" t="s">
        <v>61</v>
      </c>
    </row>
    <row r="5" spans="1:15" s="51" customFormat="1" ht="14.25" customHeight="1" x14ac:dyDescent="0.2">
      <c r="A5" s="45">
        <v>2006</v>
      </c>
      <c r="B5" s="46">
        <v>42332</v>
      </c>
      <c r="C5" s="47" t="s">
        <v>52</v>
      </c>
      <c r="D5" s="45">
        <v>35</v>
      </c>
      <c r="E5" s="45">
        <v>31</v>
      </c>
      <c r="F5" s="45" t="s">
        <v>6</v>
      </c>
      <c r="G5" s="45">
        <v>1</v>
      </c>
      <c r="H5" s="45"/>
      <c r="I5" s="45"/>
      <c r="J5" s="45"/>
      <c r="K5" s="48" t="s">
        <v>16</v>
      </c>
      <c r="L5" s="49" t="s">
        <v>62</v>
      </c>
      <c r="M5" s="50"/>
      <c r="N5" s="47" t="s">
        <v>151</v>
      </c>
      <c r="O5" s="47" t="s">
        <v>61</v>
      </c>
    </row>
    <row r="6" spans="1:15" s="51" customFormat="1" ht="14.25" customHeight="1" x14ac:dyDescent="0.2">
      <c r="A6" s="52">
        <v>2007</v>
      </c>
      <c r="B6" s="46">
        <v>42324</v>
      </c>
      <c r="C6" s="47" t="s">
        <v>52</v>
      </c>
      <c r="D6" s="45">
        <v>14</v>
      </c>
      <c r="E6" s="45">
        <v>47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151</v>
      </c>
      <c r="O6" s="47" t="s">
        <v>141</v>
      </c>
    </row>
    <row r="7" spans="1:15" s="51" customFormat="1" ht="14.25" customHeight="1" x14ac:dyDescent="0.2">
      <c r="A7" s="45">
        <v>2008</v>
      </c>
      <c r="B7" s="46">
        <v>42322</v>
      </c>
      <c r="C7" s="47" t="s">
        <v>52</v>
      </c>
      <c r="D7" s="45">
        <v>6</v>
      </c>
      <c r="E7" s="45">
        <v>64</v>
      </c>
      <c r="F7" s="45" t="s">
        <v>7</v>
      </c>
      <c r="G7" s="45"/>
      <c r="H7" s="45">
        <v>1</v>
      </c>
      <c r="I7" s="45"/>
      <c r="J7" s="45"/>
      <c r="K7" s="48" t="s">
        <v>16</v>
      </c>
      <c r="L7" s="49" t="s">
        <v>62</v>
      </c>
      <c r="M7" s="50"/>
      <c r="N7" s="47" t="s">
        <v>151</v>
      </c>
      <c r="O7" s="47" t="s">
        <v>61</v>
      </c>
    </row>
    <row r="8" spans="1:15" s="51" customFormat="1" ht="14.25" customHeight="1" x14ac:dyDescent="0.2">
      <c r="A8" s="10"/>
      <c r="B8" s="11" t="s">
        <v>15</v>
      </c>
      <c r="C8" s="12" t="s">
        <v>15</v>
      </c>
      <c r="D8" s="10" t="s">
        <v>15</v>
      </c>
      <c r="E8" s="10" t="s">
        <v>15</v>
      </c>
      <c r="F8" s="10" t="s">
        <v>15</v>
      </c>
      <c r="G8" s="10"/>
      <c r="H8" s="10"/>
      <c r="I8" s="10"/>
      <c r="J8" s="10"/>
      <c r="K8" s="13"/>
      <c r="L8" s="14"/>
      <c r="M8" s="15"/>
      <c r="N8" s="12" t="s">
        <v>15</v>
      </c>
      <c r="O8" s="12" t="s">
        <v>15</v>
      </c>
    </row>
    <row r="9" spans="1:15" ht="14.25" customHeight="1" x14ac:dyDescent="0.25">
      <c r="A9" s="16"/>
      <c r="B9"/>
      <c r="D9" s="17">
        <f>SUM(D2:D7)</f>
        <v>75</v>
      </c>
      <c r="E9" s="17">
        <f>SUM(E2:E7)</f>
        <v>208</v>
      </c>
      <c r="G9" s="10">
        <f>SUM(G2:G7)</f>
        <v>1</v>
      </c>
      <c r="H9" s="10">
        <f>SUM(H2:H7)</f>
        <v>5</v>
      </c>
      <c r="I9" s="10">
        <f>SUM(I2:I7)</f>
        <v>0</v>
      </c>
      <c r="J9" s="18">
        <f>(G9+(I9/2))/(G9+H9+I9)</f>
        <v>0.16666666666666666</v>
      </c>
    </row>
    <row r="10" spans="1:15" ht="14.25" customHeight="1" x14ac:dyDescent="0.2">
      <c r="A10" s="16"/>
      <c r="D10" s="19">
        <f>AVERAGE(D2:D7)</f>
        <v>12.5</v>
      </c>
      <c r="E10" s="19">
        <f>AVERAGE(E2:E7)</f>
        <v>34.666666666666664</v>
      </c>
      <c r="F10" s="19">
        <f>D10-E10</f>
        <v>-22.166666666666664</v>
      </c>
    </row>
  </sheetData>
  <conditionalFormatting sqref="F10">
    <cfRule type="cellIs" dxfId="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1982</v>
      </c>
      <c r="B2" s="46">
        <v>42285</v>
      </c>
      <c r="C2" s="47" t="s">
        <v>98</v>
      </c>
      <c r="D2" s="45">
        <v>18</v>
      </c>
      <c r="E2" s="45">
        <v>7</v>
      </c>
      <c r="F2" s="45" t="s">
        <v>6</v>
      </c>
      <c r="G2" s="45">
        <v>1</v>
      </c>
      <c r="H2" s="45"/>
      <c r="I2" s="45"/>
      <c r="J2" s="45"/>
      <c r="K2" s="48" t="s">
        <v>16</v>
      </c>
      <c r="L2" s="49" t="s">
        <v>145</v>
      </c>
      <c r="M2" s="50"/>
      <c r="N2" s="47" t="s">
        <v>135</v>
      </c>
      <c r="O2" s="47"/>
    </row>
    <row r="3" spans="1:15" s="51" customFormat="1" ht="14.25" customHeight="1" x14ac:dyDescent="0.2">
      <c r="A3" s="52">
        <v>1983</v>
      </c>
      <c r="B3" s="46">
        <v>42284</v>
      </c>
      <c r="C3" s="47" t="s">
        <v>98</v>
      </c>
      <c r="D3" s="45">
        <v>10</v>
      </c>
      <c r="E3" s="45">
        <v>6</v>
      </c>
      <c r="F3" s="45" t="s">
        <v>6</v>
      </c>
      <c r="G3" s="45">
        <v>1</v>
      </c>
      <c r="H3" s="45"/>
      <c r="I3" s="45"/>
      <c r="J3" s="45"/>
      <c r="K3" s="48" t="s">
        <v>17</v>
      </c>
      <c r="L3" s="49" t="s">
        <v>133</v>
      </c>
      <c r="M3" s="50"/>
      <c r="N3" s="47" t="s">
        <v>142</v>
      </c>
      <c r="O3" s="47"/>
    </row>
    <row r="4" spans="1:15" s="51" customFormat="1" ht="14.25" customHeight="1" x14ac:dyDescent="0.2">
      <c r="A4" s="45">
        <v>1984</v>
      </c>
      <c r="B4" s="46">
        <v>42296</v>
      </c>
      <c r="C4" s="47" t="s">
        <v>98</v>
      </c>
      <c r="D4" s="45">
        <v>0</v>
      </c>
      <c r="E4" s="45">
        <v>30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145</v>
      </c>
      <c r="M4" s="50"/>
      <c r="N4" s="47" t="s">
        <v>142</v>
      </c>
      <c r="O4" s="47"/>
    </row>
    <row r="5" spans="1:15" s="51" customFormat="1" ht="14.25" customHeight="1" x14ac:dyDescent="0.2">
      <c r="A5" s="52">
        <v>1985</v>
      </c>
      <c r="B5" s="46">
        <v>42295</v>
      </c>
      <c r="C5" s="47" t="s">
        <v>98</v>
      </c>
      <c r="D5" s="45">
        <v>0</v>
      </c>
      <c r="E5" s="45">
        <v>0</v>
      </c>
      <c r="F5" s="45" t="s">
        <v>8</v>
      </c>
      <c r="G5" s="45"/>
      <c r="H5" s="45"/>
      <c r="I5" s="45">
        <v>1</v>
      </c>
      <c r="J5" s="45"/>
      <c r="K5" s="48" t="s">
        <v>17</v>
      </c>
      <c r="L5" s="49" t="s">
        <v>133</v>
      </c>
      <c r="M5" s="50"/>
      <c r="N5" s="47" t="s">
        <v>142</v>
      </c>
      <c r="O5" s="47"/>
    </row>
    <row r="6" spans="1:15" s="51" customFormat="1" ht="14.25" customHeight="1" x14ac:dyDescent="0.2">
      <c r="A6" s="45">
        <v>1986</v>
      </c>
      <c r="B6" s="46">
        <v>42316</v>
      </c>
      <c r="C6" s="47" t="s">
        <v>98</v>
      </c>
      <c r="D6" s="45">
        <v>2</v>
      </c>
      <c r="E6" s="45">
        <v>30</v>
      </c>
      <c r="F6" s="45" t="s">
        <v>7</v>
      </c>
      <c r="G6" s="45"/>
      <c r="H6" s="45">
        <v>1</v>
      </c>
      <c r="I6" s="45"/>
      <c r="J6" s="45"/>
      <c r="K6" s="48" t="s">
        <v>16</v>
      </c>
      <c r="L6" s="49" t="s">
        <v>145</v>
      </c>
      <c r="M6" s="50"/>
      <c r="N6" s="47" t="s">
        <v>142</v>
      </c>
      <c r="O6" s="47" t="s">
        <v>99</v>
      </c>
    </row>
    <row r="7" spans="1:15" s="51" customFormat="1" ht="14.25" customHeight="1" x14ac:dyDescent="0.2">
      <c r="A7" s="52">
        <v>1987</v>
      </c>
      <c r="B7" s="46">
        <v>42314</v>
      </c>
      <c r="C7" s="47" t="s">
        <v>98</v>
      </c>
      <c r="D7" s="45">
        <v>12</v>
      </c>
      <c r="E7" s="45">
        <v>27</v>
      </c>
      <c r="F7" s="45" t="s">
        <v>7</v>
      </c>
      <c r="G7" s="45"/>
      <c r="H7" s="45">
        <v>1</v>
      </c>
      <c r="I7" s="45"/>
      <c r="J7" s="45"/>
      <c r="K7" s="48" t="s">
        <v>17</v>
      </c>
      <c r="L7" s="49" t="s">
        <v>133</v>
      </c>
      <c r="M7" s="50"/>
      <c r="N7" s="47" t="s">
        <v>142</v>
      </c>
      <c r="O7" s="47"/>
    </row>
    <row r="8" spans="1:15" s="51" customFormat="1" ht="14.25" customHeight="1" x14ac:dyDescent="0.2">
      <c r="A8" s="45">
        <v>1988</v>
      </c>
      <c r="B8" s="46">
        <v>42305</v>
      </c>
      <c r="C8" s="47" t="s">
        <v>98</v>
      </c>
      <c r="D8" s="45">
        <v>22</v>
      </c>
      <c r="E8" s="45">
        <v>26</v>
      </c>
      <c r="F8" s="45" t="s">
        <v>7</v>
      </c>
      <c r="G8" s="45"/>
      <c r="H8" s="45">
        <v>1</v>
      </c>
      <c r="I8" s="45"/>
      <c r="J8" s="45"/>
      <c r="K8" s="48" t="s">
        <v>16</v>
      </c>
      <c r="L8" s="49" t="s">
        <v>145</v>
      </c>
      <c r="M8" s="50"/>
      <c r="N8" s="47" t="s">
        <v>142</v>
      </c>
      <c r="O8" s="47"/>
    </row>
    <row r="9" spans="1:15" s="51" customFormat="1" ht="14.25" customHeight="1" x14ac:dyDescent="0.2">
      <c r="A9" s="52">
        <v>1989</v>
      </c>
      <c r="B9" s="46">
        <v>42304</v>
      </c>
      <c r="C9" s="47" t="s">
        <v>98</v>
      </c>
      <c r="D9" s="45">
        <v>19</v>
      </c>
      <c r="E9" s="45">
        <v>6</v>
      </c>
      <c r="F9" s="45" t="s">
        <v>6</v>
      </c>
      <c r="G9" s="45">
        <v>1</v>
      </c>
      <c r="H9" s="45"/>
      <c r="I9" s="45"/>
      <c r="J9" s="45"/>
      <c r="K9" s="48" t="s">
        <v>17</v>
      </c>
      <c r="L9" s="49" t="s">
        <v>133</v>
      </c>
      <c r="M9" s="50"/>
      <c r="N9" s="47" t="s">
        <v>144</v>
      </c>
      <c r="O9" s="47"/>
    </row>
    <row r="10" spans="1:15" s="51" customFormat="1" ht="14.25" customHeight="1" x14ac:dyDescent="0.2">
      <c r="A10" s="45">
        <v>1990</v>
      </c>
      <c r="B10" s="46">
        <v>42317</v>
      </c>
      <c r="C10" s="47" t="s">
        <v>98</v>
      </c>
      <c r="D10" s="45">
        <v>0</v>
      </c>
      <c r="E10" s="45">
        <v>35</v>
      </c>
      <c r="F10" s="45" t="s">
        <v>7</v>
      </c>
      <c r="G10" s="45"/>
      <c r="H10" s="45">
        <v>1</v>
      </c>
      <c r="I10" s="45"/>
      <c r="J10" s="45"/>
      <c r="K10" s="48" t="s">
        <v>16</v>
      </c>
      <c r="L10" s="49" t="s">
        <v>145</v>
      </c>
      <c r="M10" s="50"/>
      <c r="N10" s="47" t="s">
        <v>144</v>
      </c>
      <c r="O10" s="47"/>
    </row>
    <row r="11" spans="1:15" s="51" customFormat="1" ht="14.25" customHeight="1" x14ac:dyDescent="0.2">
      <c r="A11" s="52">
        <v>1991</v>
      </c>
      <c r="B11" s="46">
        <v>42316</v>
      </c>
      <c r="C11" s="47" t="s">
        <v>98</v>
      </c>
      <c r="D11" s="45">
        <v>7</v>
      </c>
      <c r="E11" s="45">
        <v>35</v>
      </c>
      <c r="F11" s="45" t="s">
        <v>7</v>
      </c>
      <c r="G11" s="45"/>
      <c r="H11" s="45">
        <v>1</v>
      </c>
      <c r="I11" s="45"/>
      <c r="J11" s="45"/>
      <c r="K11" s="48" t="s">
        <v>17</v>
      </c>
      <c r="L11" s="49" t="s">
        <v>133</v>
      </c>
      <c r="M11" s="50"/>
      <c r="N11" s="47" t="s">
        <v>153</v>
      </c>
      <c r="O11" s="47"/>
    </row>
    <row r="12" spans="1:15" s="51" customFormat="1" ht="14.25" customHeight="1" x14ac:dyDescent="0.2">
      <c r="A12" s="45">
        <v>1992</v>
      </c>
      <c r="B12" s="46">
        <v>42287</v>
      </c>
      <c r="C12" s="47" t="s">
        <v>98</v>
      </c>
      <c r="D12" s="45">
        <v>0</v>
      </c>
      <c r="E12" s="45">
        <v>32</v>
      </c>
      <c r="F12" s="45" t="s">
        <v>7</v>
      </c>
      <c r="G12" s="45"/>
      <c r="H12" s="45">
        <v>1</v>
      </c>
      <c r="I12" s="45"/>
      <c r="J12" s="45"/>
      <c r="K12" s="48" t="s">
        <v>16</v>
      </c>
      <c r="L12" s="49" t="s">
        <v>145</v>
      </c>
      <c r="M12" s="50"/>
      <c r="N12" s="47" t="s">
        <v>150</v>
      </c>
      <c r="O12" s="47" t="s">
        <v>99</v>
      </c>
    </row>
    <row r="13" spans="1:15" s="51" customFormat="1" ht="14.25" customHeight="1" x14ac:dyDescent="0.2">
      <c r="A13" s="52">
        <v>1993</v>
      </c>
      <c r="B13" s="46">
        <v>42285</v>
      </c>
      <c r="C13" s="47" t="s">
        <v>98</v>
      </c>
      <c r="D13" s="45">
        <v>20</v>
      </c>
      <c r="E13" s="45">
        <v>6</v>
      </c>
      <c r="F13" s="45" t="s">
        <v>6</v>
      </c>
      <c r="G13" s="45">
        <v>1</v>
      </c>
      <c r="H13" s="45"/>
      <c r="I13" s="45"/>
      <c r="J13" s="45"/>
      <c r="K13" s="48" t="s">
        <v>17</v>
      </c>
      <c r="L13" s="49" t="s">
        <v>133</v>
      </c>
      <c r="M13" s="50"/>
      <c r="N13" s="47" t="s">
        <v>150</v>
      </c>
      <c r="O13" s="47"/>
    </row>
    <row r="14" spans="1:15" s="51" customFormat="1" ht="14.25" customHeight="1" x14ac:dyDescent="0.2">
      <c r="A14" s="45">
        <v>1994</v>
      </c>
      <c r="B14" s="46">
        <v>42319</v>
      </c>
      <c r="C14" s="47" t="s">
        <v>98</v>
      </c>
      <c r="D14" s="45">
        <v>19</v>
      </c>
      <c r="E14" s="45">
        <v>0</v>
      </c>
      <c r="F14" s="45" t="s">
        <v>6</v>
      </c>
      <c r="G14" s="45">
        <v>1</v>
      </c>
      <c r="H14" s="45"/>
      <c r="I14" s="45"/>
      <c r="J14" s="45"/>
      <c r="K14" s="48" t="s">
        <v>16</v>
      </c>
      <c r="L14" s="49" t="s">
        <v>145</v>
      </c>
      <c r="M14" s="50"/>
      <c r="N14" s="47" t="s">
        <v>150</v>
      </c>
      <c r="O14" s="47"/>
    </row>
    <row r="15" spans="1:15" s="51" customFormat="1" ht="14.25" customHeight="1" x14ac:dyDescent="0.2">
      <c r="A15" s="52">
        <v>1995</v>
      </c>
      <c r="B15" s="46">
        <v>42318</v>
      </c>
      <c r="C15" s="47" t="s">
        <v>98</v>
      </c>
      <c r="D15" s="45">
        <v>20</v>
      </c>
      <c r="E15" s="45">
        <v>7</v>
      </c>
      <c r="F15" s="45" t="s">
        <v>6</v>
      </c>
      <c r="G15" s="45">
        <v>1</v>
      </c>
      <c r="H15" s="45"/>
      <c r="I15" s="45"/>
      <c r="J15" s="45"/>
      <c r="K15" s="48" t="s">
        <v>17</v>
      </c>
      <c r="L15" s="49" t="s">
        <v>133</v>
      </c>
      <c r="M15" s="50"/>
      <c r="N15" s="47" t="s">
        <v>150</v>
      </c>
      <c r="O15" s="47"/>
    </row>
    <row r="16" spans="1:15" s="51" customFormat="1" ht="14.25" customHeight="1" x14ac:dyDescent="0.2">
      <c r="A16" s="45">
        <v>1996</v>
      </c>
      <c r="B16" s="46">
        <v>42281</v>
      </c>
      <c r="C16" s="47" t="s">
        <v>98</v>
      </c>
      <c r="D16" s="45">
        <v>0</v>
      </c>
      <c r="E16" s="45">
        <v>28</v>
      </c>
      <c r="F16" s="45" t="s">
        <v>7</v>
      </c>
      <c r="G16" s="45"/>
      <c r="H16" s="45">
        <v>1</v>
      </c>
      <c r="I16" s="45"/>
      <c r="J16" s="45"/>
      <c r="K16" s="48" t="s">
        <v>17</v>
      </c>
      <c r="L16" s="49" t="s">
        <v>133</v>
      </c>
      <c r="M16" s="50"/>
      <c r="N16" s="47" t="s">
        <v>151</v>
      </c>
      <c r="O16" s="47"/>
    </row>
    <row r="17" spans="1:15" s="51" customFormat="1" ht="14.25" customHeight="1" x14ac:dyDescent="0.2">
      <c r="A17" s="52">
        <v>1997</v>
      </c>
      <c r="B17" s="46">
        <v>42280</v>
      </c>
      <c r="C17" s="47" t="s">
        <v>98</v>
      </c>
      <c r="D17" s="45">
        <v>13</v>
      </c>
      <c r="E17" s="45">
        <v>33</v>
      </c>
      <c r="F17" s="45" t="s">
        <v>7</v>
      </c>
      <c r="G17" s="45"/>
      <c r="H17" s="45">
        <v>1</v>
      </c>
      <c r="I17" s="45"/>
      <c r="J17" s="45"/>
      <c r="K17" s="48" t="s">
        <v>16</v>
      </c>
      <c r="L17" s="49" t="s">
        <v>145</v>
      </c>
      <c r="M17" s="50"/>
      <c r="N17" s="47" t="s">
        <v>151</v>
      </c>
      <c r="O17" s="47"/>
    </row>
    <row r="18" spans="1:15" s="51" customFormat="1" ht="14.25" customHeight="1" x14ac:dyDescent="0.2">
      <c r="A18" s="45">
        <v>1998</v>
      </c>
      <c r="B18" s="46">
        <v>42279</v>
      </c>
      <c r="C18" s="47" t="s">
        <v>98</v>
      </c>
      <c r="D18" s="45">
        <v>42</v>
      </c>
      <c r="E18" s="45">
        <v>16</v>
      </c>
      <c r="F18" s="45" t="s">
        <v>6</v>
      </c>
      <c r="G18" s="45">
        <v>1</v>
      </c>
      <c r="H18" s="45"/>
      <c r="I18" s="45"/>
      <c r="J18" s="45"/>
      <c r="K18" s="48" t="s">
        <v>17</v>
      </c>
      <c r="L18" s="49" t="s">
        <v>133</v>
      </c>
      <c r="M18" s="50"/>
      <c r="N18" s="47" t="s">
        <v>151</v>
      </c>
      <c r="O18" s="47"/>
    </row>
    <row r="19" spans="1:15" s="51" customFormat="1" ht="14.25" customHeight="1" x14ac:dyDescent="0.2">
      <c r="A19" s="10"/>
      <c r="B19" s="11" t="s">
        <v>15</v>
      </c>
      <c r="C19" s="12" t="s">
        <v>15</v>
      </c>
      <c r="D19" s="10" t="s">
        <v>15</v>
      </c>
      <c r="E19" s="10" t="s">
        <v>15</v>
      </c>
      <c r="F19" s="10" t="s">
        <v>15</v>
      </c>
      <c r="G19" s="10"/>
      <c r="H19" s="10"/>
      <c r="I19" s="10"/>
      <c r="J19" s="10"/>
      <c r="K19" s="13"/>
      <c r="L19" s="14"/>
      <c r="M19" s="15"/>
      <c r="N19" s="12" t="s">
        <v>15</v>
      </c>
      <c r="O19" s="12" t="s">
        <v>15</v>
      </c>
    </row>
    <row r="20" spans="1:15" ht="14.25" customHeight="1" x14ac:dyDescent="0.25">
      <c r="A20" s="16"/>
      <c r="B20"/>
      <c r="D20" s="17">
        <f>SUM(D2:D18)</f>
        <v>204</v>
      </c>
      <c r="E20" s="17">
        <f>SUM(E2:E18)</f>
        <v>324</v>
      </c>
      <c r="G20" s="10">
        <f>SUM(G2:G18)</f>
        <v>7</v>
      </c>
      <c r="H20" s="10">
        <f>SUM(H2:H18)</f>
        <v>9</v>
      </c>
      <c r="I20" s="10">
        <f>SUM(I2:I18)</f>
        <v>1</v>
      </c>
      <c r="J20" s="18">
        <f>(G20+(I20/2))/(G20+H20+I20)</f>
        <v>0.44117647058823528</v>
      </c>
    </row>
    <row r="21" spans="1:15" ht="14.25" customHeight="1" x14ac:dyDescent="0.2">
      <c r="A21" s="16"/>
      <c r="D21" s="19">
        <f>AVERAGE(D2:D18)</f>
        <v>12</v>
      </c>
      <c r="E21" s="19">
        <f>AVERAGE(E2:E18)</f>
        <v>19.058823529411764</v>
      </c>
      <c r="F21" s="19">
        <f>D21-E21</f>
        <v>-7.0588235294117645</v>
      </c>
    </row>
  </sheetData>
  <conditionalFormatting sqref="F21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0"/>
  <sheetViews>
    <sheetView workbookViewId="0">
      <pane ySplit="1" topLeftCell="A38" activePane="bottomLeft" state="frozen"/>
      <selection pane="bottomLeft" activeCell="L68" sqref="L6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1962</v>
      </c>
      <c r="B2" s="46">
        <v>42303</v>
      </c>
      <c r="C2" s="47" t="s">
        <v>36</v>
      </c>
      <c r="D2" s="45">
        <v>19</v>
      </c>
      <c r="E2" s="45">
        <v>47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51</v>
      </c>
      <c r="M2" s="50"/>
      <c r="N2" s="47" t="s">
        <v>127</v>
      </c>
      <c r="O2" s="47"/>
    </row>
    <row r="3" spans="1:15" s="51" customFormat="1" ht="14.25" customHeight="1" x14ac:dyDescent="0.2">
      <c r="A3" s="52">
        <v>1963</v>
      </c>
      <c r="B3" s="46">
        <v>42302</v>
      </c>
      <c r="C3" s="47" t="s">
        <v>36</v>
      </c>
      <c r="D3" s="45">
        <v>12</v>
      </c>
      <c r="E3" s="45">
        <v>13</v>
      </c>
      <c r="F3" s="45" t="s">
        <v>7</v>
      </c>
      <c r="G3" s="45"/>
      <c r="H3" s="45">
        <v>1</v>
      </c>
      <c r="I3" s="45"/>
      <c r="J3" s="45"/>
      <c r="K3" s="48" t="s">
        <v>16</v>
      </c>
      <c r="L3" s="49" t="s">
        <v>51</v>
      </c>
      <c r="M3" s="50"/>
      <c r="N3" s="47" t="s">
        <v>127</v>
      </c>
      <c r="O3" s="47"/>
    </row>
    <row r="4" spans="1:15" s="51" customFormat="1" ht="14.25" customHeight="1" x14ac:dyDescent="0.2">
      <c r="A4" s="45">
        <v>1964</v>
      </c>
      <c r="B4" s="46">
        <v>42300</v>
      </c>
      <c r="C4" s="47" t="s">
        <v>36</v>
      </c>
      <c r="D4" s="45">
        <v>6</v>
      </c>
      <c r="E4" s="45">
        <v>22</v>
      </c>
      <c r="F4" s="45" t="s">
        <v>7</v>
      </c>
      <c r="G4" s="45"/>
      <c r="H4" s="45">
        <v>1</v>
      </c>
      <c r="I4" s="45"/>
      <c r="J4" s="45"/>
      <c r="K4" s="48" t="s">
        <v>17</v>
      </c>
      <c r="L4" s="49" t="s">
        <v>133</v>
      </c>
      <c r="M4" s="50"/>
      <c r="N4" s="47" t="s">
        <v>127</v>
      </c>
      <c r="O4" s="47"/>
    </row>
    <row r="5" spans="1:15" s="51" customFormat="1" ht="14.25" customHeight="1" x14ac:dyDescent="0.2">
      <c r="A5" s="52">
        <v>1965</v>
      </c>
      <c r="B5" s="46">
        <v>42271</v>
      </c>
      <c r="C5" s="47" t="s">
        <v>36</v>
      </c>
      <c r="D5" s="45">
        <v>0</v>
      </c>
      <c r="E5" s="45">
        <v>28</v>
      </c>
      <c r="F5" s="45" t="s">
        <v>7</v>
      </c>
      <c r="G5" s="45"/>
      <c r="H5" s="45">
        <v>1</v>
      </c>
      <c r="I5" s="45"/>
      <c r="J5" s="45"/>
      <c r="K5" s="48" t="s">
        <v>16</v>
      </c>
      <c r="L5" s="49" t="s">
        <v>133</v>
      </c>
      <c r="M5" s="50"/>
      <c r="N5" s="47" t="s">
        <v>127</v>
      </c>
      <c r="O5" s="47"/>
    </row>
    <row r="6" spans="1:15" s="51" customFormat="1" ht="14.25" customHeight="1" x14ac:dyDescent="0.2">
      <c r="A6" s="45">
        <v>1966</v>
      </c>
      <c r="B6" s="46">
        <v>42270</v>
      </c>
      <c r="C6" s="47" t="s">
        <v>36</v>
      </c>
      <c r="D6" s="45">
        <v>7</v>
      </c>
      <c r="E6" s="45">
        <v>12</v>
      </c>
      <c r="F6" s="45" t="s">
        <v>7</v>
      </c>
      <c r="G6" s="45"/>
      <c r="H6" s="45">
        <v>1</v>
      </c>
      <c r="I6" s="45"/>
      <c r="J6" s="45"/>
      <c r="K6" s="48" t="s">
        <v>17</v>
      </c>
      <c r="L6" s="49" t="s">
        <v>133</v>
      </c>
      <c r="M6" s="50"/>
      <c r="N6" s="47" t="s">
        <v>127</v>
      </c>
      <c r="O6" s="47"/>
    </row>
    <row r="7" spans="1:15" s="51" customFormat="1" ht="14.25" customHeight="1" x14ac:dyDescent="0.2">
      <c r="A7" s="52">
        <v>1967</v>
      </c>
      <c r="B7" s="46">
        <v>42269</v>
      </c>
      <c r="C7" s="47" t="s">
        <v>36</v>
      </c>
      <c r="D7" s="45">
        <v>7</v>
      </c>
      <c r="E7" s="45">
        <v>27</v>
      </c>
      <c r="F7" s="45" t="s">
        <v>7</v>
      </c>
      <c r="G7" s="45"/>
      <c r="H7" s="45">
        <v>1</v>
      </c>
      <c r="I7" s="45"/>
      <c r="J7" s="45"/>
      <c r="K7" s="48" t="s">
        <v>16</v>
      </c>
      <c r="L7" s="49" t="s">
        <v>51</v>
      </c>
      <c r="M7" s="50"/>
      <c r="N7" s="47" t="s">
        <v>127</v>
      </c>
      <c r="O7" s="47"/>
    </row>
    <row r="8" spans="1:15" s="51" customFormat="1" ht="14.25" customHeight="1" x14ac:dyDescent="0.2">
      <c r="A8" s="45">
        <v>1968</v>
      </c>
      <c r="B8" s="46">
        <v>42274</v>
      </c>
      <c r="C8" s="47" t="s">
        <v>36</v>
      </c>
      <c r="D8" s="45">
        <v>0</v>
      </c>
      <c r="E8" s="45">
        <v>28</v>
      </c>
      <c r="F8" s="45" t="s">
        <v>7</v>
      </c>
      <c r="G8" s="45"/>
      <c r="H8" s="45">
        <v>1</v>
      </c>
      <c r="I8" s="45"/>
      <c r="J8" s="45"/>
      <c r="K8" s="48" t="s">
        <v>17</v>
      </c>
      <c r="L8" s="49" t="s">
        <v>133</v>
      </c>
      <c r="M8" s="50"/>
      <c r="N8" s="47" t="s">
        <v>131</v>
      </c>
      <c r="O8" s="47"/>
    </row>
    <row r="9" spans="1:15" s="51" customFormat="1" ht="14.25" customHeight="1" x14ac:dyDescent="0.2">
      <c r="A9" s="52">
        <v>1969</v>
      </c>
      <c r="B9" s="46">
        <v>42273</v>
      </c>
      <c r="C9" s="47" t="s">
        <v>36</v>
      </c>
      <c r="D9" s="45">
        <v>0</v>
      </c>
      <c r="E9" s="45">
        <v>20</v>
      </c>
      <c r="F9" s="45" t="s">
        <v>7</v>
      </c>
      <c r="G9" s="45"/>
      <c r="H9" s="45">
        <v>1</v>
      </c>
      <c r="I9" s="45"/>
      <c r="J9" s="45"/>
      <c r="K9" s="48" t="s">
        <v>16</v>
      </c>
      <c r="L9" s="49" t="s">
        <v>51</v>
      </c>
      <c r="M9" s="50"/>
      <c r="N9" s="47" t="s">
        <v>132</v>
      </c>
      <c r="O9" s="47"/>
    </row>
    <row r="10" spans="1:15" s="51" customFormat="1" ht="14.25" customHeight="1" x14ac:dyDescent="0.2">
      <c r="A10" s="45">
        <v>1970</v>
      </c>
      <c r="B10" s="46">
        <v>42258</v>
      </c>
      <c r="C10" s="47" t="s">
        <v>36</v>
      </c>
      <c r="D10" s="45">
        <v>12</v>
      </c>
      <c r="E10" s="45">
        <v>6</v>
      </c>
      <c r="F10" s="45" t="s">
        <v>6</v>
      </c>
      <c r="G10" s="45">
        <v>1</v>
      </c>
      <c r="H10" s="45"/>
      <c r="I10" s="45"/>
      <c r="J10" s="45"/>
      <c r="K10" s="48" t="s">
        <v>17</v>
      </c>
      <c r="L10" s="49" t="s">
        <v>133</v>
      </c>
      <c r="M10" s="50"/>
      <c r="N10" s="47" t="s">
        <v>132</v>
      </c>
      <c r="O10" s="47"/>
    </row>
    <row r="11" spans="1:15" s="51" customFormat="1" ht="14.25" customHeight="1" x14ac:dyDescent="0.2">
      <c r="A11" s="52">
        <v>1971</v>
      </c>
      <c r="B11" s="46">
        <v>42257</v>
      </c>
      <c r="C11" s="47" t="s">
        <v>36</v>
      </c>
      <c r="D11" s="45">
        <v>6</v>
      </c>
      <c r="E11" s="45">
        <v>26</v>
      </c>
      <c r="F11" s="45" t="s">
        <v>7</v>
      </c>
      <c r="G11" s="45"/>
      <c r="H11" s="45">
        <v>1</v>
      </c>
      <c r="I11" s="45"/>
      <c r="J11" s="45"/>
      <c r="K11" s="48" t="s">
        <v>16</v>
      </c>
      <c r="L11" s="49" t="s">
        <v>51</v>
      </c>
      <c r="M11" s="50"/>
      <c r="N11" s="47" t="s">
        <v>132</v>
      </c>
      <c r="O11" s="47"/>
    </row>
    <row r="12" spans="1:15" s="51" customFormat="1" ht="14.25" customHeight="1" x14ac:dyDescent="0.2">
      <c r="A12" s="45">
        <v>1972</v>
      </c>
      <c r="B12" s="46">
        <v>42262</v>
      </c>
      <c r="C12" s="47" t="s">
        <v>36</v>
      </c>
      <c r="D12" s="45">
        <v>14</v>
      </c>
      <c r="E12" s="45">
        <v>15</v>
      </c>
      <c r="F12" s="45" t="s">
        <v>7</v>
      </c>
      <c r="G12" s="45"/>
      <c r="H12" s="45">
        <v>1</v>
      </c>
      <c r="I12" s="45"/>
      <c r="J12" s="45"/>
      <c r="K12" s="48" t="s">
        <v>17</v>
      </c>
      <c r="L12" s="49" t="s">
        <v>133</v>
      </c>
      <c r="M12" s="50"/>
      <c r="N12" s="47" t="s">
        <v>135</v>
      </c>
      <c r="O12" s="47"/>
    </row>
    <row r="13" spans="1:15" s="51" customFormat="1" ht="14.25" customHeight="1" x14ac:dyDescent="0.2">
      <c r="A13" s="52">
        <v>1973</v>
      </c>
      <c r="B13" s="46">
        <v>42261</v>
      </c>
      <c r="C13" s="47" t="s">
        <v>36</v>
      </c>
      <c r="D13" s="45">
        <v>13</v>
      </c>
      <c r="E13" s="45">
        <v>13</v>
      </c>
      <c r="F13" s="45" t="s">
        <v>8</v>
      </c>
      <c r="G13" s="45"/>
      <c r="H13" s="45"/>
      <c r="I13" s="45">
        <v>1</v>
      </c>
      <c r="J13" s="45"/>
      <c r="K13" s="48" t="s">
        <v>16</v>
      </c>
      <c r="L13" s="49" t="s">
        <v>51</v>
      </c>
      <c r="M13" s="50"/>
      <c r="N13" s="47" t="s">
        <v>135</v>
      </c>
      <c r="O13" s="47"/>
    </row>
    <row r="14" spans="1:15" s="51" customFormat="1" ht="14.25" customHeight="1" x14ac:dyDescent="0.2">
      <c r="A14" s="45">
        <v>1974</v>
      </c>
      <c r="B14" s="46">
        <v>42295</v>
      </c>
      <c r="C14" s="47" t="s">
        <v>36</v>
      </c>
      <c r="D14" s="45">
        <v>10</v>
      </c>
      <c r="E14" s="45">
        <v>0</v>
      </c>
      <c r="F14" s="45" t="s">
        <v>6</v>
      </c>
      <c r="G14" s="45">
        <v>1</v>
      </c>
      <c r="H14" s="45"/>
      <c r="I14" s="45"/>
      <c r="J14" s="45"/>
      <c r="K14" s="48" t="s">
        <v>16</v>
      </c>
      <c r="L14" s="49" t="s">
        <v>51</v>
      </c>
      <c r="M14" s="50"/>
      <c r="N14" s="47" t="s">
        <v>135</v>
      </c>
      <c r="O14" s="47"/>
    </row>
    <row r="15" spans="1:15" s="51" customFormat="1" ht="14.25" customHeight="1" x14ac:dyDescent="0.2">
      <c r="A15" s="52">
        <v>1975</v>
      </c>
      <c r="B15" s="46">
        <v>42295</v>
      </c>
      <c r="C15" s="47" t="s">
        <v>36</v>
      </c>
      <c r="D15" s="45">
        <v>7</v>
      </c>
      <c r="E15" s="45">
        <v>7</v>
      </c>
      <c r="F15" s="45" t="s">
        <v>8</v>
      </c>
      <c r="G15" s="45"/>
      <c r="H15" s="45"/>
      <c r="I15" s="45">
        <v>1</v>
      </c>
      <c r="J15" s="45"/>
      <c r="K15" s="48" t="s">
        <v>17</v>
      </c>
      <c r="L15" s="49" t="s">
        <v>133</v>
      </c>
      <c r="M15" s="50"/>
      <c r="N15" s="47" t="s">
        <v>135</v>
      </c>
      <c r="O15" s="47" t="s">
        <v>99</v>
      </c>
    </row>
    <row r="16" spans="1:15" s="51" customFormat="1" ht="14.25" customHeight="1" x14ac:dyDescent="0.2">
      <c r="A16" s="45">
        <v>1976</v>
      </c>
      <c r="B16" s="46">
        <v>42292</v>
      </c>
      <c r="C16" s="47" t="s">
        <v>36</v>
      </c>
      <c r="D16" s="45">
        <v>23</v>
      </c>
      <c r="E16" s="45">
        <v>12</v>
      </c>
      <c r="F16" s="45" t="s">
        <v>6</v>
      </c>
      <c r="G16" s="45">
        <v>1</v>
      </c>
      <c r="H16" s="45"/>
      <c r="I16" s="45"/>
      <c r="J16" s="45"/>
      <c r="K16" s="48" t="s">
        <v>16</v>
      </c>
      <c r="L16" s="49" t="s">
        <v>51</v>
      </c>
      <c r="M16" s="50"/>
      <c r="N16" s="47" t="s">
        <v>135</v>
      </c>
      <c r="O16" s="47"/>
    </row>
    <row r="17" spans="1:15" s="51" customFormat="1" ht="14.25" customHeight="1" x14ac:dyDescent="0.2">
      <c r="A17" s="52">
        <v>1977</v>
      </c>
      <c r="B17" s="46">
        <v>42291</v>
      </c>
      <c r="C17" s="47" t="s">
        <v>36</v>
      </c>
      <c r="D17" s="45">
        <v>12</v>
      </c>
      <c r="E17" s="45">
        <v>28</v>
      </c>
      <c r="F17" s="45" t="s">
        <v>7</v>
      </c>
      <c r="G17" s="45"/>
      <c r="H17" s="45">
        <v>1</v>
      </c>
      <c r="I17" s="45"/>
      <c r="J17" s="45"/>
      <c r="K17" s="48" t="s">
        <v>17</v>
      </c>
      <c r="L17" s="49" t="s">
        <v>133</v>
      </c>
      <c r="M17" s="50"/>
      <c r="N17" s="47" t="s">
        <v>135</v>
      </c>
      <c r="O17" s="47"/>
    </row>
    <row r="18" spans="1:15" s="51" customFormat="1" ht="14.25" customHeight="1" x14ac:dyDescent="0.2">
      <c r="A18" s="45">
        <v>1978</v>
      </c>
      <c r="B18" s="46">
        <v>42291</v>
      </c>
      <c r="C18" s="47" t="s">
        <v>36</v>
      </c>
      <c r="D18" s="45">
        <v>3</v>
      </c>
      <c r="E18" s="45">
        <v>6</v>
      </c>
      <c r="F18" s="45" t="s">
        <v>7</v>
      </c>
      <c r="G18" s="45"/>
      <c r="H18" s="45">
        <v>1</v>
      </c>
      <c r="I18" s="45"/>
      <c r="J18" s="45"/>
      <c r="K18" s="48" t="s">
        <v>16</v>
      </c>
      <c r="L18" s="49" t="s">
        <v>51</v>
      </c>
      <c r="M18" s="50"/>
      <c r="N18" s="47" t="s">
        <v>135</v>
      </c>
      <c r="O18" s="47" t="s">
        <v>99</v>
      </c>
    </row>
    <row r="19" spans="1:15" s="51" customFormat="1" ht="14.25" customHeight="1" x14ac:dyDescent="0.2">
      <c r="A19" s="52">
        <v>1979</v>
      </c>
      <c r="B19" s="46">
        <v>42296</v>
      </c>
      <c r="C19" s="47" t="s">
        <v>36</v>
      </c>
      <c r="D19" s="45">
        <v>3</v>
      </c>
      <c r="E19" s="45">
        <v>20</v>
      </c>
      <c r="F19" s="45" t="s">
        <v>7</v>
      </c>
      <c r="G19" s="45"/>
      <c r="H19" s="45">
        <v>1</v>
      </c>
      <c r="I19" s="45"/>
      <c r="J19" s="45"/>
      <c r="K19" s="48" t="s">
        <v>17</v>
      </c>
      <c r="L19" s="49" t="s">
        <v>133</v>
      </c>
      <c r="M19" s="50"/>
      <c r="N19" s="47" t="s">
        <v>135</v>
      </c>
      <c r="O19" s="47"/>
    </row>
    <row r="20" spans="1:15" s="51" customFormat="1" ht="14.25" customHeight="1" x14ac:dyDescent="0.2">
      <c r="A20" s="45">
        <v>1980</v>
      </c>
      <c r="B20" s="46">
        <v>42287</v>
      </c>
      <c r="C20" s="47" t="s">
        <v>36</v>
      </c>
      <c r="D20" s="45">
        <v>19</v>
      </c>
      <c r="E20" s="45">
        <v>7</v>
      </c>
      <c r="F20" s="45" t="s">
        <v>6</v>
      </c>
      <c r="G20" s="45">
        <v>1</v>
      </c>
      <c r="H20" s="45"/>
      <c r="I20" s="45"/>
      <c r="J20" s="45"/>
      <c r="K20" s="48" t="s">
        <v>16</v>
      </c>
      <c r="L20" s="49" t="s">
        <v>51</v>
      </c>
      <c r="M20" s="50"/>
      <c r="N20" s="47" t="s">
        <v>135</v>
      </c>
      <c r="O20" s="47"/>
    </row>
    <row r="21" spans="1:15" s="51" customFormat="1" ht="14.25" customHeight="1" x14ac:dyDescent="0.2">
      <c r="A21" s="52">
        <v>1984</v>
      </c>
      <c r="B21" s="46">
        <v>42286</v>
      </c>
      <c r="C21" s="47" t="s">
        <v>36</v>
      </c>
      <c r="D21" s="45">
        <v>34</v>
      </c>
      <c r="E21" s="45">
        <v>14</v>
      </c>
      <c r="F21" s="45" t="s">
        <v>6</v>
      </c>
      <c r="G21" s="45">
        <v>1</v>
      </c>
      <c r="H21" s="45"/>
      <c r="I21" s="45"/>
      <c r="J21" s="45"/>
      <c r="K21" s="48" t="s">
        <v>17</v>
      </c>
      <c r="L21" s="49" t="s">
        <v>133</v>
      </c>
      <c r="M21" s="50"/>
      <c r="N21" s="47" t="s">
        <v>135</v>
      </c>
      <c r="O21" s="47"/>
    </row>
    <row r="22" spans="1:15" s="51" customFormat="1" ht="14.25" customHeight="1" x14ac:dyDescent="0.2">
      <c r="A22" s="45">
        <v>1984</v>
      </c>
      <c r="B22" s="46">
        <v>42261</v>
      </c>
      <c r="C22" s="47" t="s">
        <v>36</v>
      </c>
      <c r="D22" s="45">
        <v>18</v>
      </c>
      <c r="E22" s="45">
        <v>0</v>
      </c>
      <c r="F22" s="45" t="s">
        <v>6</v>
      </c>
      <c r="G22" s="45">
        <v>1</v>
      </c>
      <c r="H22" s="45"/>
      <c r="I22" s="45"/>
      <c r="J22" s="45"/>
      <c r="K22" s="48" t="s">
        <v>17</v>
      </c>
      <c r="L22" s="49" t="s">
        <v>133</v>
      </c>
      <c r="M22" s="50"/>
      <c r="N22" s="47" t="s">
        <v>142</v>
      </c>
      <c r="O22" s="47"/>
    </row>
    <row r="23" spans="1:15" s="51" customFormat="1" ht="14.25" customHeight="1" x14ac:dyDescent="0.2">
      <c r="A23" s="52">
        <v>1985</v>
      </c>
      <c r="B23" s="46">
        <v>42260</v>
      </c>
      <c r="C23" s="47" t="s">
        <v>36</v>
      </c>
      <c r="D23" s="45">
        <v>6</v>
      </c>
      <c r="E23" s="45">
        <v>0</v>
      </c>
      <c r="F23" s="45" t="s">
        <v>6</v>
      </c>
      <c r="G23" s="45">
        <v>1</v>
      </c>
      <c r="H23" s="45"/>
      <c r="I23" s="45"/>
      <c r="J23" s="45"/>
      <c r="K23" s="48" t="s">
        <v>17</v>
      </c>
      <c r="L23" s="49" t="s">
        <v>133</v>
      </c>
      <c r="M23" s="50"/>
      <c r="N23" s="47" t="s">
        <v>142</v>
      </c>
      <c r="O23" s="47"/>
    </row>
    <row r="24" spans="1:15" s="51" customFormat="1" ht="14.25" customHeight="1" x14ac:dyDescent="0.2">
      <c r="A24" s="45">
        <v>1986</v>
      </c>
      <c r="B24" s="46">
        <v>42294</v>
      </c>
      <c r="C24" s="47" t="s">
        <v>36</v>
      </c>
      <c r="D24" s="45">
        <v>12</v>
      </c>
      <c r="E24" s="45">
        <v>6</v>
      </c>
      <c r="F24" s="45" t="s">
        <v>6</v>
      </c>
      <c r="G24" s="45">
        <v>1</v>
      </c>
      <c r="H24" s="45"/>
      <c r="I24" s="45"/>
      <c r="J24" s="45"/>
      <c r="K24" s="48" t="s">
        <v>17</v>
      </c>
      <c r="L24" s="49" t="s">
        <v>133</v>
      </c>
      <c r="M24" s="50"/>
      <c r="N24" s="47" t="s">
        <v>142</v>
      </c>
      <c r="O24" s="47"/>
    </row>
    <row r="25" spans="1:15" s="51" customFormat="1" ht="14.25" customHeight="1" x14ac:dyDescent="0.2">
      <c r="A25" s="52">
        <v>1987</v>
      </c>
      <c r="B25" s="46">
        <v>42293</v>
      </c>
      <c r="C25" s="47" t="s">
        <v>36</v>
      </c>
      <c r="D25" s="45">
        <v>30</v>
      </c>
      <c r="E25" s="45">
        <v>11</v>
      </c>
      <c r="F25" s="45" t="s">
        <v>6</v>
      </c>
      <c r="G25" s="45">
        <v>1</v>
      </c>
      <c r="H25" s="45"/>
      <c r="I25" s="45"/>
      <c r="J25" s="45"/>
      <c r="K25" s="48" t="s">
        <v>16</v>
      </c>
      <c r="L25" s="49" t="s">
        <v>51</v>
      </c>
      <c r="M25" s="50"/>
      <c r="N25" s="47" t="s">
        <v>142</v>
      </c>
      <c r="O25" s="47"/>
    </row>
    <row r="26" spans="1:15" s="51" customFormat="1" ht="14.25" customHeight="1" x14ac:dyDescent="0.2">
      <c r="A26" s="45">
        <v>1988</v>
      </c>
      <c r="B26" s="46">
        <v>42277</v>
      </c>
      <c r="C26" s="47" t="s">
        <v>36</v>
      </c>
      <c r="D26" s="45">
        <v>18</v>
      </c>
      <c r="E26" s="45">
        <v>6</v>
      </c>
      <c r="F26" s="45" t="s">
        <v>6</v>
      </c>
      <c r="G26" s="45">
        <v>1</v>
      </c>
      <c r="H26" s="45"/>
      <c r="I26" s="45"/>
      <c r="J26" s="45"/>
      <c r="K26" s="48" t="s">
        <v>17</v>
      </c>
      <c r="L26" s="49" t="s">
        <v>133</v>
      </c>
      <c r="M26" s="50"/>
      <c r="N26" s="47" t="s">
        <v>142</v>
      </c>
      <c r="O26" s="47"/>
    </row>
    <row r="27" spans="1:15" s="51" customFormat="1" ht="14.25" customHeight="1" x14ac:dyDescent="0.2">
      <c r="A27" s="52">
        <v>1989</v>
      </c>
      <c r="B27" s="46">
        <v>42276</v>
      </c>
      <c r="C27" s="47" t="s">
        <v>36</v>
      </c>
      <c r="D27" s="45">
        <v>15</v>
      </c>
      <c r="E27" s="45">
        <v>20</v>
      </c>
      <c r="F27" s="45" t="s">
        <v>7</v>
      </c>
      <c r="G27" s="45"/>
      <c r="H27" s="45">
        <v>1</v>
      </c>
      <c r="I27" s="45"/>
      <c r="J27" s="45"/>
      <c r="K27" s="48" t="s">
        <v>16</v>
      </c>
      <c r="L27" s="49" t="s">
        <v>51</v>
      </c>
      <c r="M27" s="50"/>
      <c r="N27" s="47" t="s">
        <v>144</v>
      </c>
      <c r="O27" s="47"/>
    </row>
    <row r="28" spans="1:15" s="51" customFormat="1" ht="14.25" customHeight="1" x14ac:dyDescent="0.2">
      <c r="A28" s="45">
        <v>1990</v>
      </c>
      <c r="B28" s="46">
        <v>42275</v>
      </c>
      <c r="C28" s="47" t="s">
        <v>36</v>
      </c>
      <c r="D28" s="45">
        <v>19</v>
      </c>
      <c r="E28" s="45">
        <v>18</v>
      </c>
      <c r="F28" s="45" t="s">
        <v>6</v>
      </c>
      <c r="G28" s="45">
        <v>1</v>
      </c>
      <c r="H28" s="45"/>
      <c r="I28" s="45"/>
      <c r="J28" s="45"/>
      <c r="K28" s="48" t="s">
        <v>17</v>
      </c>
      <c r="L28" s="49" t="s">
        <v>133</v>
      </c>
      <c r="M28" s="50"/>
      <c r="N28" s="47" t="s">
        <v>144</v>
      </c>
      <c r="O28" s="47"/>
    </row>
    <row r="29" spans="1:15" s="51" customFormat="1" ht="14.25" customHeight="1" x14ac:dyDescent="0.2">
      <c r="A29" s="52">
        <v>1991</v>
      </c>
      <c r="B29" s="46">
        <v>42274</v>
      </c>
      <c r="C29" s="47" t="s">
        <v>36</v>
      </c>
      <c r="D29" s="45">
        <v>41</v>
      </c>
      <c r="E29" s="45">
        <v>21</v>
      </c>
      <c r="F29" s="45" t="s">
        <v>6</v>
      </c>
      <c r="G29" s="45">
        <v>1</v>
      </c>
      <c r="H29" s="45"/>
      <c r="I29" s="45"/>
      <c r="J29" s="45"/>
      <c r="K29" s="48" t="s">
        <v>16</v>
      </c>
      <c r="L29" s="49" t="s">
        <v>51</v>
      </c>
      <c r="M29" s="50"/>
      <c r="N29" s="47" t="s">
        <v>153</v>
      </c>
      <c r="O29" s="47"/>
    </row>
    <row r="30" spans="1:15" s="51" customFormat="1" ht="14.25" customHeight="1" x14ac:dyDescent="0.2">
      <c r="A30" s="45">
        <v>1992</v>
      </c>
      <c r="B30" s="46">
        <v>42258</v>
      </c>
      <c r="C30" s="47" t="s">
        <v>36</v>
      </c>
      <c r="D30" s="45">
        <v>13</v>
      </c>
      <c r="E30" s="45">
        <v>7</v>
      </c>
      <c r="F30" s="45" t="s">
        <v>6</v>
      </c>
      <c r="G30" s="45">
        <v>1</v>
      </c>
      <c r="H30" s="45"/>
      <c r="I30" s="45"/>
      <c r="J30" s="45"/>
      <c r="K30" s="48" t="s">
        <v>16</v>
      </c>
      <c r="L30" s="49" t="s">
        <v>51</v>
      </c>
      <c r="M30" s="50"/>
      <c r="N30" s="47" t="s">
        <v>150</v>
      </c>
      <c r="O30" s="47"/>
    </row>
    <row r="31" spans="1:15" s="51" customFormat="1" ht="14.25" customHeight="1" x14ac:dyDescent="0.2">
      <c r="A31" s="45">
        <v>1992</v>
      </c>
      <c r="B31" s="46">
        <v>42314</v>
      </c>
      <c r="C31" s="47" t="s">
        <v>36</v>
      </c>
      <c r="D31" s="45">
        <v>7</v>
      </c>
      <c r="E31" s="45">
        <v>6</v>
      </c>
      <c r="F31" s="45" t="s">
        <v>6</v>
      </c>
      <c r="G31" s="45">
        <v>1</v>
      </c>
      <c r="H31" s="45"/>
      <c r="I31" s="45"/>
      <c r="J31" s="45"/>
      <c r="K31" s="48" t="s">
        <v>17</v>
      </c>
      <c r="L31" s="49" t="s">
        <v>133</v>
      </c>
      <c r="M31" s="50"/>
      <c r="N31" s="47" t="s">
        <v>150</v>
      </c>
      <c r="O31" s="47"/>
    </row>
    <row r="32" spans="1:15" s="51" customFormat="1" ht="14.25" customHeight="1" x14ac:dyDescent="0.2">
      <c r="A32" s="52">
        <v>1993</v>
      </c>
      <c r="B32" s="46">
        <v>42257</v>
      </c>
      <c r="C32" s="47" t="s">
        <v>36</v>
      </c>
      <c r="D32" s="45">
        <v>14</v>
      </c>
      <c r="E32" s="45">
        <v>7</v>
      </c>
      <c r="F32" s="45" t="s">
        <v>6</v>
      </c>
      <c r="G32" s="45">
        <v>1</v>
      </c>
      <c r="H32" s="45"/>
      <c r="I32" s="45"/>
      <c r="J32" s="45"/>
      <c r="K32" s="48" t="s">
        <v>17</v>
      </c>
      <c r="L32" s="49" t="s">
        <v>133</v>
      </c>
      <c r="M32" s="50"/>
      <c r="N32" s="47" t="s">
        <v>150</v>
      </c>
      <c r="O32" s="47"/>
    </row>
    <row r="33" spans="1:15" s="51" customFormat="1" ht="14.25" customHeight="1" x14ac:dyDescent="0.2">
      <c r="A33" s="52">
        <v>1993</v>
      </c>
      <c r="B33" s="46">
        <v>42313</v>
      </c>
      <c r="C33" s="47" t="s">
        <v>36</v>
      </c>
      <c r="D33" s="45">
        <v>14</v>
      </c>
      <c r="E33" s="45">
        <v>0</v>
      </c>
      <c r="F33" s="45" t="s">
        <v>6</v>
      </c>
      <c r="G33" s="45">
        <v>1</v>
      </c>
      <c r="H33" s="45"/>
      <c r="I33" s="45"/>
      <c r="J33" s="45"/>
      <c r="K33" s="48" t="s">
        <v>16</v>
      </c>
      <c r="L33" s="49" t="s">
        <v>51</v>
      </c>
      <c r="M33" s="50"/>
      <c r="N33" s="47" t="s">
        <v>150</v>
      </c>
      <c r="O33" s="47"/>
    </row>
    <row r="34" spans="1:15" s="51" customFormat="1" ht="14.25" customHeight="1" x14ac:dyDescent="0.2">
      <c r="A34" s="45">
        <v>1994</v>
      </c>
      <c r="B34" s="46">
        <v>42277</v>
      </c>
      <c r="C34" s="47" t="s">
        <v>36</v>
      </c>
      <c r="D34" s="45">
        <v>8</v>
      </c>
      <c r="E34" s="45">
        <v>0</v>
      </c>
      <c r="F34" s="45" t="s">
        <v>6</v>
      </c>
      <c r="G34" s="45">
        <v>1</v>
      </c>
      <c r="H34" s="45"/>
      <c r="I34" s="45"/>
      <c r="J34" s="45"/>
      <c r="K34" s="48" t="s">
        <v>17</v>
      </c>
      <c r="L34" s="49" t="s">
        <v>133</v>
      </c>
      <c r="M34" s="50"/>
      <c r="N34" s="47" t="s">
        <v>150</v>
      </c>
      <c r="O34" s="47"/>
    </row>
    <row r="35" spans="1:15" s="51" customFormat="1" ht="14.25" customHeight="1" x14ac:dyDescent="0.2">
      <c r="A35" s="52">
        <v>1995</v>
      </c>
      <c r="B35" s="46">
        <v>42276</v>
      </c>
      <c r="C35" s="47" t="s">
        <v>36</v>
      </c>
      <c r="D35" s="45">
        <v>12</v>
      </c>
      <c r="E35" s="45">
        <v>21</v>
      </c>
      <c r="F35" s="45" t="s">
        <v>7</v>
      </c>
      <c r="G35" s="45"/>
      <c r="H35" s="45">
        <v>1</v>
      </c>
      <c r="I35" s="45"/>
      <c r="J35" s="45"/>
      <c r="K35" s="48" t="s">
        <v>16</v>
      </c>
      <c r="L35" s="49" t="s">
        <v>51</v>
      </c>
      <c r="M35" s="50"/>
      <c r="N35" s="47" t="s">
        <v>150</v>
      </c>
      <c r="O35" s="47"/>
    </row>
    <row r="36" spans="1:15" s="51" customFormat="1" ht="14.25" customHeight="1" x14ac:dyDescent="0.2">
      <c r="A36" s="45">
        <v>1996</v>
      </c>
      <c r="B36" s="46">
        <v>42316</v>
      </c>
      <c r="C36" s="47" t="s">
        <v>36</v>
      </c>
      <c r="D36" s="45">
        <v>10</v>
      </c>
      <c r="E36" s="45">
        <v>19</v>
      </c>
      <c r="F36" s="45" t="s">
        <v>7</v>
      </c>
      <c r="G36" s="45"/>
      <c r="H36" s="45">
        <v>1</v>
      </c>
      <c r="I36" s="45"/>
      <c r="J36" s="45"/>
      <c r="K36" s="48" t="s">
        <v>16</v>
      </c>
      <c r="L36" s="49" t="s">
        <v>51</v>
      </c>
      <c r="M36" s="50"/>
      <c r="N36" s="47" t="s">
        <v>151</v>
      </c>
      <c r="O36" s="47"/>
    </row>
    <row r="37" spans="1:15" s="51" customFormat="1" ht="14.25" customHeight="1" x14ac:dyDescent="0.2">
      <c r="A37" s="52">
        <v>1997</v>
      </c>
      <c r="B37" s="46">
        <v>42315</v>
      </c>
      <c r="C37" s="47" t="s">
        <v>36</v>
      </c>
      <c r="D37" s="45">
        <v>20</v>
      </c>
      <c r="E37" s="45">
        <v>11</v>
      </c>
      <c r="F37" s="45" t="s">
        <v>6</v>
      </c>
      <c r="G37" s="45">
        <v>1</v>
      </c>
      <c r="H37" s="45"/>
      <c r="I37" s="45"/>
      <c r="J37" s="45"/>
      <c r="K37" s="48" t="s">
        <v>17</v>
      </c>
      <c r="L37" s="49" t="s">
        <v>133</v>
      </c>
      <c r="M37" s="50"/>
      <c r="N37" s="47" t="s">
        <v>151</v>
      </c>
      <c r="O37" s="47"/>
    </row>
    <row r="38" spans="1:15" s="51" customFormat="1" ht="14.25" customHeight="1" x14ac:dyDescent="0.2">
      <c r="A38" s="45">
        <v>1998</v>
      </c>
      <c r="B38" s="46">
        <v>42314</v>
      </c>
      <c r="C38" s="47" t="s">
        <v>36</v>
      </c>
      <c r="D38" s="45">
        <v>24</v>
      </c>
      <c r="E38" s="45">
        <v>6</v>
      </c>
      <c r="F38" s="45" t="s">
        <v>6</v>
      </c>
      <c r="G38" s="45">
        <v>1</v>
      </c>
      <c r="H38" s="45"/>
      <c r="I38" s="45"/>
      <c r="J38" s="45"/>
      <c r="K38" s="48" t="s">
        <v>16</v>
      </c>
      <c r="L38" s="49" t="s">
        <v>51</v>
      </c>
      <c r="M38" s="50"/>
      <c r="N38" s="47" t="s">
        <v>151</v>
      </c>
      <c r="O38" s="47"/>
    </row>
    <row r="39" spans="1:15" s="51" customFormat="1" ht="14.25" customHeight="1" x14ac:dyDescent="0.2">
      <c r="A39" s="52">
        <v>1999</v>
      </c>
      <c r="B39" s="46">
        <v>42299</v>
      </c>
      <c r="C39" s="47" t="s">
        <v>36</v>
      </c>
      <c r="D39" s="45">
        <v>38</v>
      </c>
      <c r="E39" s="45">
        <v>0</v>
      </c>
      <c r="F39" s="45" t="s">
        <v>6</v>
      </c>
      <c r="G39" s="45">
        <v>1</v>
      </c>
      <c r="H39" s="45"/>
      <c r="I39" s="45"/>
      <c r="J39" s="45"/>
      <c r="K39" s="48" t="s">
        <v>17</v>
      </c>
      <c r="L39" s="49" t="s">
        <v>133</v>
      </c>
      <c r="M39" s="50"/>
      <c r="N39" s="47" t="s">
        <v>151</v>
      </c>
      <c r="O39" s="47"/>
    </row>
    <row r="40" spans="1:15" s="51" customFormat="1" ht="14.25" customHeight="1" x14ac:dyDescent="0.2">
      <c r="A40" s="45">
        <v>2000</v>
      </c>
      <c r="B40" s="46">
        <v>42297</v>
      </c>
      <c r="C40" s="47" t="s">
        <v>36</v>
      </c>
      <c r="D40" s="45">
        <v>49</v>
      </c>
      <c r="E40" s="45">
        <v>3</v>
      </c>
      <c r="F40" s="45" t="s">
        <v>6</v>
      </c>
      <c r="G40" s="45">
        <v>1</v>
      </c>
      <c r="H40" s="45"/>
      <c r="I40" s="45"/>
      <c r="J40" s="45"/>
      <c r="K40" s="48" t="s">
        <v>17</v>
      </c>
      <c r="L40" s="49" t="s">
        <v>133</v>
      </c>
      <c r="M40" s="50"/>
      <c r="N40" s="47" t="s">
        <v>151</v>
      </c>
      <c r="O40" s="47"/>
    </row>
    <row r="41" spans="1:15" s="51" customFormat="1" ht="14.25" customHeight="1" x14ac:dyDescent="0.2">
      <c r="A41" s="52">
        <v>2001</v>
      </c>
      <c r="B41" s="46">
        <v>42268</v>
      </c>
      <c r="C41" s="47" t="s">
        <v>36</v>
      </c>
      <c r="D41" s="45">
        <v>49</v>
      </c>
      <c r="E41" s="45">
        <v>0</v>
      </c>
      <c r="F41" s="45" t="s">
        <v>6</v>
      </c>
      <c r="G41" s="45">
        <v>1</v>
      </c>
      <c r="H41" s="45"/>
      <c r="I41" s="45"/>
      <c r="J41" s="45"/>
      <c r="K41" s="48" t="s">
        <v>16</v>
      </c>
      <c r="L41" s="49" t="s">
        <v>51</v>
      </c>
      <c r="M41" s="50"/>
      <c r="N41" s="47" t="s">
        <v>151</v>
      </c>
      <c r="O41" s="47"/>
    </row>
    <row r="42" spans="1:15" s="51" customFormat="1" ht="14.25" customHeight="1" x14ac:dyDescent="0.2">
      <c r="A42" s="45">
        <v>2002</v>
      </c>
      <c r="B42" s="46">
        <v>42267</v>
      </c>
      <c r="C42" s="47" t="s">
        <v>36</v>
      </c>
      <c r="D42" s="45">
        <v>42</v>
      </c>
      <c r="E42" s="45">
        <v>6</v>
      </c>
      <c r="F42" s="45" t="s">
        <v>6</v>
      </c>
      <c r="G42" s="45">
        <v>1</v>
      </c>
      <c r="H42" s="45"/>
      <c r="I42" s="45"/>
      <c r="J42" s="45"/>
      <c r="K42" s="48" t="s">
        <v>17</v>
      </c>
      <c r="L42" s="49" t="s">
        <v>133</v>
      </c>
      <c r="M42" s="50"/>
      <c r="N42" s="47" t="s">
        <v>151</v>
      </c>
      <c r="O42" s="47"/>
    </row>
    <row r="43" spans="1:15" s="51" customFormat="1" ht="14.25" customHeight="1" x14ac:dyDescent="0.2">
      <c r="A43" s="52">
        <v>2003</v>
      </c>
      <c r="B43" s="46">
        <v>42280</v>
      </c>
      <c r="C43" s="47" t="s">
        <v>36</v>
      </c>
      <c r="D43" s="45">
        <v>55</v>
      </c>
      <c r="E43" s="45">
        <v>14</v>
      </c>
      <c r="F43" s="45" t="s">
        <v>6</v>
      </c>
      <c r="G43" s="45">
        <v>1</v>
      </c>
      <c r="H43" s="45"/>
      <c r="I43" s="45"/>
      <c r="J43" s="45"/>
      <c r="K43" s="48" t="s">
        <v>16</v>
      </c>
      <c r="L43" s="49" t="s">
        <v>51</v>
      </c>
      <c r="M43" s="50"/>
      <c r="N43" s="47" t="s">
        <v>151</v>
      </c>
      <c r="O43" s="47"/>
    </row>
    <row r="44" spans="1:15" s="51" customFormat="1" ht="14.25" customHeight="1" x14ac:dyDescent="0.2">
      <c r="A44" s="45">
        <v>2004</v>
      </c>
      <c r="B44" s="46">
        <v>42285</v>
      </c>
      <c r="C44" s="47" t="s">
        <v>36</v>
      </c>
      <c r="D44" s="45">
        <v>49</v>
      </c>
      <c r="E44" s="45">
        <v>18</v>
      </c>
      <c r="F44" s="45" t="s">
        <v>6</v>
      </c>
      <c r="G44" s="45">
        <v>1</v>
      </c>
      <c r="H44" s="45"/>
      <c r="I44" s="45"/>
      <c r="J44" s="45"/>
      <c r="K44" s="48" t="s">
        <v>17</v>
      </c>
      <c r="L44" s="49" t="s">
        <v>133</v>
      </c>
      <c r="M44" s="50"/>
      <c r="N44" s="47" t="s">
        <v>151</v>
      </c>
      <c r="O44" s="47"/>
    </row>
    <row r="45" spans="1:15" s="51" customFormat="1" ht="14.25" customHeight="1" x14ac:dyDescent="0.2">
      <c r="A45" s="52">
        <v>2005</v>
      </c>
      <c r="B45" s="46">
        <v>42319</v>
      </c>
      <c r="C45" s="47" t="s">
        <v>36</v>
      </c>
      <c r="D45" s="45">
        <v>28</v>
      </c>
      <c r="E45" s="45">
        <v>14</v>
      </c>
      <c r="F45" s="45" t="s">
        <v>6</v>
      </c>
      <c r="G45" s="45">
        <v>1</v>
      </c>
      <c r="H45" s="45"/>
      <c r="I45" s="45"/>
      <c r="J45" s="45"/>
      <c r="K45" s="48" t="s">
        <v>16</v>
      </c>
      <c r="L45" s="49" t="s">
        <v>51</v>
      </c>
      <c r="M45" s="50"/>
      <c r="N45" s="47" t="s">
        <v>151</v>
      </c>
      <c r="O45" s="47"/>
    </row>
    <row r="46" spans="1:15" s="51" customFormat="1" ht="14.25" customHeight="1" x14ac:dyDescent="0.2">
      <c r="A46" s="45">
        <v>2006</v>
      </c>
      <c r="B46" s="46">
        <v>42318</v>
      </c>
      <c r="C46" s="47" t="s">
        <v>36</v>
      </c>
      <c r="D46" s="45">
        <v>21</v>
      </c>
      <c r="E46" s="45">
        <v>28</v>
      </c>
      <c r="F46" s="45" t="s">
        <v>7</v>
      </c>
      <c r="G46" s="45"/>
      <c r="H46" s="45">
        <v>1</v>
      </c>
      <c r="I46" s="45"/>
      <c r="J46" s="45"/>
      <c r="K46" s="48" t="s">
        <v>17</v>
      </c>
      <c r="L46" s="49" t="s">
        <v>133</v>
      </c>
      <c r="M46" s="50"/>
      <c r="N46" s="47" t="s">
        <v>151</v>
      </c>
      <c r="O46" s="47"/>
    </row>
    <row r="47" spans="1:15" s="51" customFormat="1" ht="14.25" customHeight="1" x14ac:dyDescent="0.2">
      <c r="A47" s="52">
        <v>2007</v>
      </c>
      <c r="B47" s="46">
        <v>42289</v>
      </c>
      <c r="C47" s="47" t="s">
        <v>36</v>
      </c>
      <c r="D47" s="45">
        <v>13</v>
      </c>
      <c r="E47" s="45">
        <v>6</v>
      </c>
      <c r="F47" s="45" t="s">
        <v>6</v>
      </c>
      <c r="G47" s="45">
        <v>1</v>
      </c>
      <c r="H47" s="45"/>
      <c r="I47" s="45"/>
      <c r="J47" s="45"/>
      <c r="K47" s="48" t="s">
        <v>16</v>
      </c>
      <c r="L47" s="49" t="s">
        <v>51</v>
      </c>
      <c r="M47" s="50"/>
      <c r="N47" s="47" t="s">
        <v>151</v>
      </c>
      <c r="O47" s="47"/>
    </row>
    <row r="48" spans="1:15" s="51" customFormat="1" ht="14.25" customHeight="1" x14ac:dyDescent="0.2">
      <c r="A48" s="45">
        <v>2008</v>
      </c>
      <c r="B48" s="46">
        <v>42287</v>
      </c>
      <c r="C48" s="47" t="s">
        <v>36</v>
      </c>
      <c r="D48" s="45">
        <v>28</v>
      </c>
      <c r="E48" s="45">
        <v>0</v>
      </c>
      <c r="F48" s="45" t="s">
        <v>6</v>
      </c>
      <c r="G48" s="45">
        <v>1</v>
      </c>
      <c r="H48" s="45"/>
      <c r="I48" s="45"/>
      <c r="J48" s="45"/>
      <c r="K48" s="48" t="s">
        <v>17</v>
      </c>
      <c r="L48" s="49" t="s">
        <v>133</v>
      </c>
      <c r="M48" s="50"/>
      <c r="N48" s="47" t="s">
        <v>151</v>
      </c>
      <c r="O48" s="47"/>
    </row>
    <row r="49" spans="1:15" s="51" customFormat="1" ht="14.25" customHeight="1" x14ac:dyDescent="0.2">
      <c r="A49" s="52">
        <v>2009</v>
      </c>
      <c r="B49" s="46">
        <v>42272</v>
      </c>
      <c r="C49" s="47" t="s">
        <v>36</v>
      </c>
      <c r="D49" s="45">
        <v>20</v>
      </c>
      <c r="E49" s="45">
        <v>7</v>
      </c>
      <c r="F49" s="45" t="s">
        <v>6</v>
      </c>
      <c r="G49" s="45">
        <v>1</v>
      </c>
      <c r="H49" s="45"/>
      <c r="I49" s="45"/>
      <c r="J49" s="45"/>
      <c r="K49" s="48" t="s">
        <v>16</v>
      </c>
      <c r="L49" s="49" t="s">
        <v>51</v>
      </c>
      <c r="M49" s="50"/>
      <c r="N49" s="47" t="s">
        <v>151</v>
      </c>
      <c r="O49" s="47"/>
    </row>
    <row r="50" spans="1:15" s="51" customFormat="1" ht="14.25" customHeight="1" x14ac:dyDescent="0.2">
      <c r="A50" s="45">
        <v>2010</v>
      </c>
      <c r="B50" s="46">
        <v>42271</v>
      </c>
      <c r="C50" s="47" t="s">
        <v>36</v>
      </c>
      <c r="D50" s="45">
        <v>13</v>
      </c>
      <c r="E50" s="45">
        <v>7</v>
      </c>
      <c r="F50" s="45" t="s">
        <v>6</v>
      </c>
      <c r="G50" s="45">
        <v>1</v>
      </c>
      <c r="H50" s="45"/>
      <c r="I50" s="45"/>
      <c r="J50" s="45"/>
      <c r="K50" s="48" t="s">
        <v>17</v>
      </c>
      <c r="L50" s="49" t="s">
        <v>133</v>
      </c>
      <c r="M50" s="50"/>
      <c r="N50" s="47" t="s">
        <v>151</v>
      </c>
      <c r="O50" s="47"/>
    </row>
    <row r="51" spans="1:15" s="51" customFormat="1" ht="14.25" customHeight="1" x14ac:dyDescent="0.2">
      <c r="A51" s="52">
        <v>2011</v>
      </c>
      <c r="B51" s="46">
        <v>42277</v>
      </c>
      <c r="C51" s="47" t="s">
        <v>36</v>
      </c>
      <c r="D51" s="45">
        <v>28</v>
      </c>
      <c r="E51" s="45">
        <v>13</v>
      </c>
      <c r="F51" s="45" t="s">
        <v>6</v>
      </c>
      <c r="G51" s="45">
        <v>1</v>
      </c>
      <c r="H51" s="45"/>
      <c r="I51" s="45"/>
      <c r="J51" s="45"/>
      <c r="K51" s="48" t="s">
        <v>16</v>
      </c>
      <c r="L51" s="49" t="s">
        <v>51</v>
      </c>
      <c r="M51" s="50"/>
      <c r="N51" s="47" t="s">
        <v>151</v>
      </c>
      <c r="O51" s="47"/>
    </row>
    <row r="52" spans="1:15" s="51" customFormat="1" ht="14.25" customHeight="1" x14ac:dyDescent="0.2">
      <c r="A52" s="45">
        <v>2012</v>
      </c>
      <c r="B52" s="46">
        <v>42275</v>
      </c>
      <c r="C52" s="47" t="s">
        <v>36</v>
      </c>
      <c r="D52" s="45">
        <v>10</v>
      </c>
      <c r="E52" s="45">
        <v>14</v>
      </c>
      <c r="F52" s="45" t="s">
        <v>7</v>
      </c>
      <c r="G52" s="45"/>
      <c r="H52" s="45">
        <v>1</v>
      </c>
      <c r="I52" s="45"/>
      <c r="J52" s="45"/>
      <c r="K52" s="48" t="s">
        <v>17</v>
      </c>
      <c r="L52" s="49" t="s">
        <v>133</v>
      </c>
      <c r="M52" s="50"/>
      <c r="N52" s="47" t="s">
        <v>151</v>
      </c>
      <c r="O52" s="47"/>
    </row>
    <row r="53" spans="1:15" s="51" customFormat="1" ht="14.25" customHeight="1" x14ac:dyDescent="0.2">
      <c r="A53" s="45">
        <v>2012</v>
      </c>
      <c r="B53" s="46">
        <v>42324</v>
      </c>
      <c r="C53" s="47" t="s">
        <v>36</v>
      </c>
      <c r="D53" s="45">
        <v>21</v>
      </c>
      <c r="E53" s="45">
        <v>22</v>
      </c>
      <c r="F53" s="45" t="s">
        <v>7</v>
      </c>
      <c r="G53" s="45"/>
      <c r="H53" s="45">
        <v>1</v>
      </c>
      <c r="I53" s="45"/>
      <c r="J53" s="45"/>
      <c r="K53" s="48" t="s">
        <v>16</v>
      </c>
      <c r="L53" s="49" t="s">
        <v>51</v>
      </c>
      <c r="M53" s="50"/>
      <c r="N53" s="47" t="s">
        <v>151</v>
      </c>
      <c r="O53" s="47" t="s">
        <v>87</v>
      </c>
    </row>
    <row r="54" spans="1:15" s="51" customFormat="1" ht="14.25" customHeight="1" x14ac:dyDescent="0.2">
      <c r="A54" s="52">
        <v>2013</v>
      </c>
      <c r="B54" s="46">
        <v>42295</v>
      </c>
      <c r="C54" s="47" t="s">
        <v>36</v>
      </c>
      <c r="D54" s="45">
        <v>24</v>
      </c>
      <c r="E54" s="45">
        <v>35</v>
      </c>
      <c r="F54" s="45" t="s">
        <v>7</v>
      </c>
      <c r="G54" s="45"/>
      <c r="H54" s="45">
        <v>1</v>
      </c>
      <c r="I54" s="45"/>
      <c r="J54" s="45"/>
      <c r="K54" s="48" t="s">
        <v>16</v>
      </c>
      <c r="L54" s="49" t="s">
        <v>51</v>
      </c>
      <c r="M54" s="50" t="s">
        <v>149</v>
      </c>
      <c r="N54" s="47" t="s">
        <v>151</v>
      </c>
      <c r="O54" s="47"/>
    </row>
    <row r="55" spans="1:15" s="51" customFormat="1" ht="14.25" customHeight="1" x14ac:dyDescent="0.2">
      <c r="A55" s="45">
        <v>2014</v>
      </c>
      <c r="B55" s="46">
        <v>42294</v>
      </c>
      <c r="C55" s="47" t="s">
        <v>36</v>
      </c>
      <c r="D55" s="45">
        <v>16</v>
      </c>
      <c r="E55" s="45">
        <v>14</v>
      </c>
      <c r="F55" s="45" t="s">
        <v>6</v>
      </c>
      <c r="G55" s="45">
        <v>1</v>
      </c>
      <c r="H55" s="45"/>
      <c r="I55" s="45"/>
      <c r="J55" s="45"/>
      <c r="K55" s="48" t="s">
        <v>17</v>
      </c>
      <c r="L55" s="49" t="s">
        <v>133</v>
      </c>
      <c r="M55" s="50"/>
      <c r="N55" s="47" t="s">
        <v>151</v>
      </c>
      <c r="O55" s="47"/>
    </row>
    <row r="56" spans="1:15" s="51" customFormat="1" ht="14.25" customHeight="1" x14ac:dyDescent="0.2">
      <c r="A56" s="52">
        <v>2015</v>
      </c>
      <c r="B56" s="46">
        <v>42300</v>
      </c>
      <c r="C56" s="47" t="s">
        <v>36</v>
      </c>
      <c r="D56" s="45">
        <v>42</v>
      </c>
      <c r="E56" s="45">
        <v>7</v>
      </c>
      <c r="F56" s="45" t="s">
        <v>6</v>
      </c>
      <c r="G56" s="45">
        <v>1</v>
      </c>
      <c r="H56" s="45"/>
      <c r="I56" s="45"/>
      <c r="J56" s="45"/>
      <c r="K56" s="48" t="s">
        <v>16</v>
      </c>
      <c r="L56" s="49" t="s">
        <v>51</v>
      </c>
      <c r="M56" s="50" t="s">
        <v>149</v>
      </c>
      <c r="N56" s="47" t="s">
        <v>151</v>
      </c>
      <c r="O56" s="47"/>
    </row>
    <row r="57" spans="1:15" ht="14.25" customHeight="1" x14ac:dyDescent="0.2">
      <c r="A57" s="45">
        <v>2016</v>
      </c>
      <c r="B57" s="46">
        <v>42664</v>
      </c>
      <c r="C57" s="47" t="s">
        <v>36</v>
      </c>
      <c r="D57" s="45">
        <v>53</v>
      </c>
      <c r="E57" s="45">
        <v>6</v>
      </c>
      <c r="F57" s="45" t="s">
        <v>6</v>
      </c>
      <c r="G57" s="45">
        <v>1</v>
      </c>
      <c r="H57" s="45"/>
      <c r="I57" s="45"/>
      <c r="J57" s="45"/>
      <c r="K57" s="48" t="s">
        <v>17</v>
      </c>
      <c r="L57" s="49" t="s">
        <v>133</v>
      </c>
      <c r="M57" s="50"/>
      <c r="N57" s="47" t="s">
        <v>151</v>
      </c>
      <c r="O57" s="47"/>
    </row>
    <row r="58" spans="1:15" s="51" customFormat="1" ht="14.25" customHeight="1" x14ac:dyDescent="0.2">
      <c r="A58" s="10"/>
      <c r="B58" s="11" t="s">
        <v>15</v>
      </c>
      <c r="C58" s="12" t="s">
        <v>15</v>
      </c>
      <c r="D58" s="10" t="s">
        <v>15</v>
      </c>
      <c r="E58" s="10" t="s">
        <v>15</v>
      </c>
      <c r="F58" s="10" t="s">
        <v>15</v>
      </c>
      <c r="G58" s="10"/>
      <c r="H58" s="10"/>
      <c r="I58" s="10"/>
      <c r="J58" s="10"/>
      <c r="K58" s="13"/>
      <c r="L58" s="14"/>
      <c r="M58" s="15"/>
      <c r="N58" s="12" t="s">
        <v>15</v>
      </c>
      <c r="O58" s="12" t="s">
        <v>15</v>
      </c>
    </row>
    <row r="59" spans="1:15" ht="14.25" customHeight="1" x14ac:dyDescent="0.25">
      <c r="A59" s="16"/>
      <c r="B59"/>
      <c r="D59" s="17">
        <f>SUM(D2:D57)</f>
        <v>1087</v>
      </c>
      <c r="E59" s="17">
        <f>SUM(E2:E57)</f>
        <v>724</v>
      </c>
      <c r="G59" s="10">
        <f>SUM(G2:G57)</f>
        <v>34</v>
      </c>
      <c r="H59" s="10">
        <f>SUM(H2:H57)</f>
        <v>20</v>
      </c>
      <c r="I59" s="10">
        <f>SUM(I2:I57)</f>
        <v>2</v>
      </c>
      <c r="J59" s="18">
        <f>(G59+(I59/2))/(G59+H59+I59)</f>
        <v>0.625</v>
      </c>
    </row>
    <row r="60" spans="1:15" ht="14.25" customHeight="1" x14ac:dyDescent="0.2">
      <c r="A60" s="16"/>
      <c r="D60" s="19">
        <f>AVERAGE(D2:D57)</f>
        <v>19.410714285714285</v>
      </c>
      <c r="E60" s="19">
        <f>AVERAGE(E2:E57)</f>
        <v>12.928571428571429</v>
      </c>
      <c r="F60" s="19">
        <f>D60-E60</f>
        <v>6.4821428571428559</v>
      </c>
    </row>
  </sheetData>
  <conditionalFormatting sqref="F60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2013</v>
      </c>
      <c r="B2" s="46">
        <v>42324</v>
      </c>
      <c r="C2" s="47" t="s">
        <v>89</v>
      </c>
      <c r="D2" s="45">
        <v>57</v>
      </c>
      <c r="E2" s="45">
        <v>14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151</v>
      </c>
      <c r="O2" s="47" t="s">
        <v>141</v>
      </c>
    </row>
    <row r="3" spans="1:15" s="51" customFormat="1" ht="14.25" customHeight="1" x14ac:dyDescent="0.2">
      <c r="A3" s="10"/>
      <c r="B3" s="11" t="s">
        <v>15</v>
      </c>
      <c r="C3" s="12" t="s">
        <v>15</v>
      </c>
      <c r="D3" s="10" t="s">
        <v>15</v>
      </c>
      <c r="E3" s="10" t="s">
        <v>15</v>
      </c>
      <c r="F3" s="10" t="s">
        <v>15</v>
      </c>
      <c r="G3" s="10"/>
      <c r="H3" s="10"/>
      <c r="I3" s="10"/>
      <c r="J3" s="10"/>
      <c r="K3" s="13"/>
      <c r="L3" s="14"/>
      <c r="M3" s="15"/>
      <c r="N3" s="12" t="s">
        <v>15</v>
      </c>
      <c r="O3" s="12" t="s">
        <v>15</v>
      </c>
    </row>
    <row r="4" spans="1:15" ht="14.25" customHeight="1" x14ac:dyDescent="0.25">
      <c r="A4" s="16"/>
      <c r="B4"/>
      <c r="D4" s="17">
        <f>SUM(D2:D2)</f>
        <v>57</v>
      </c>
      <c r="E4" s="17">
        <f>SUM(E2:E2)</f>
        <v>14</v>
      </c>
      <c r="G4" s="10">
        <f>SUM(G2:G2)</f>
        <v>1</v>
      </c>
      <c r="H4" s="10">
        <f>SUM(H2:H2)</f>
        <v>0</v>
      </c>
      <c r="I4" s="10">
        <f>SUM(I2:I2)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AVERAGE(D2:D2)</f>
        <v>57</v>
      </c>
      <c r="E5" s="19">
        <f>AVERAGE(E2:E2)</f>
        <v>14</v>
      </c>
      <c r="F5" s="19">
        <f>D5-E5</f>
        <v>43</v>
      </c>
    </row>
  </sheetData>
  <conditionalFormatting sqref="F5">
    <cfRule type="cellIs" dxfId="5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"/>
  <sheetViews>
    <sheetView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52">
        <v>1963</v>
      </c>
      <c r="B2" s="46">
        <v>42260</v>
      </c>
      <c r="C2" s="47" t="s">
        <v>123</v>
      </c>
      <c r="D2" s="45">
        <v>29</v>
      </c>
      <c r="E2" s="45">
        <v>0</v>
      </c>
      <c r="F2" s="45" t="s">
        <v>6</v>
      </c>
      <c r="G2" s="45">
        <v>1</v>
      </c>
      <c r="H2" s="45"/>
      <c r="I2" s="45"/>
      <c r="J2" s="45"/>
      <c r="K2" s="48" t="s">
        <v>17</v>
      </c>
      <c r="L2" s="49" t="s">
        <v>133</v>
      </c>
      <c r="M2" s="50"/>
      <c r="N2" s="47" t="s">
        <v>127</v>
      </c>
      <c r="O2" s="47"/>
    </row>
    <row r="3" spans="1:15" s="51" customFormat="1" ht="14.25" customHeight="1" x14ac:dyDescent="0.2">
      <c r="A3" s="45">
        <v>1964</v>
      </c>
      <c r="B3" s="46">
        <v>42258</v>
      </c>
      <c r="C3" s="47" t="s">
        <v>123</v>
      </c>
      <c r="D3" s="45">
        <v>8</v>
      </c>
      <c r="E3" s="45">
        <v>7</v>
      </c>
      <c r="F3" s="45" t="s">
        <v>6</v>
      </c>
      <c r="G3" s="45">
        <v>1</v>
      </c>
      <c r="H3" s="45"/>
      <c r="I3" s="45"/>
      <c r="J3" s="45"/>
      <c r="K3" s="48" t="s">
        <v>16</v>
      </c>
      <c r="L3" s="49" t="s">
        <v>42</v>
      </c>
      <c r="M3" s="50"/>
      <c r="N3" s="47" t="s">
        <v>127</v>
      </c>
      <c r="O3" s="47"/>
    </row>
    <row r="4" spans="1:15" s="51" customFormat="1" ht="14.25" customHeight="1" x14ac:dyDescent="0.2">
      <c r="A4" s="52">
        <v>1967</v>
      </c>
      <c r="B4" s="46">
        <v>42305</v>
      </c>
      <c r="C4" s="47" t="s">
        <v>123</v>
      </c>
      <c r="D4" s="45">
        <v>20</v>
      </c>
      <c r="E4" s="45">
        <v>6</v>
      </c>
      <c r="F4" s="45" t="s">
        <v>6</v>
      </c>
      <c r="G4" s="45">
        <v>1</v>
      </c>
      <c r="H4" s="45"/>
      <c r="I4" s="45"/>
      <c r="J4" s="45"/>
      <c r="K4" s="48" t="s">
        <v>16</v>
      </c>
      <c r="L4" s="49" t="s">
        <v>42</v>
      </c>
      <c r="M4" s="50"/>
      <c r="N4" s="47" t="s">
        <v>127</v>
      </c>
      <c r="O4" s="47"/>
    </row>
    <row r="5" spans="1:15" s="51" customFormat="1" ht="14.25" customHeight="1" x14ac:dyDescent="0.2">
      <c r="A5" s="45">
        <v>1968</v>
      </c>
      <c r="B5" s="46">
        <v>42309</v>
      </c>
      <c r="C5" s="47" t="s">
        <v>123</v>
      </c>
      <c r="D5" s="45">
        <v>19</v>
      </c>
      <c r="E5" s="45">
        <v>0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131</v>
      </c>
      <c r="O5" s="47"/>
    </row>
    <row r="6" spans="1:15" s="51" customFormat="1" ht="14.25" customHeight="1" x14ac:dyDescent="0.2">
      <c r="A6" s="52">
        <v>1969</v>
      </c>
      <c r="B6" s="46">
        <v>42308</v>
      </c>
      <c r="C6" s="47" t="s">
        <v>123</v>
      </c>
      <c r="D6" s="45">
        <v>8</v>
      </c>
      <c r="E6" s="45">
        <v>14</v>
      </c>
      <c r="F6" s="45" t="s">
        <v>7</v>
      </c>
      <c r="G6" s="45"/>
      <c r="H6" s="45">
        <v>1</v>
      </c>
      <c r="I6" s="45"/>
      <c r="J6" s="45"/>
      <c r="K6" s="48" t="s">
        <v>16</v>
      </c>
      <c r="L6" s="49" t="s">
        <v>42</v>
      </c>
      <c r="M6" s="50"/>
      <c r="N6" s="47" t="s">
        <v>132</v>
      </c>
      <c r="O6" s="47"/>
    </row>
    <row r="7" spans="1:15" s="51" customFormat="1" ht="14.25" customHeight="1" x14ac:dyDescent="0.2">
      <c r="A7" s="45">
        <v>1974</v>
      </c>
      <c r="B7" s="46">
        <v>42281</v>
      </c>
      <c r="C7" s="47" t="s">
        <v>34</v>
      </c>
      <c r="D7" s="45">
        <v>28</v>
      </c>
      <c r="E7" s="45">
        <v>12</v>
      </c>
      <c r="F7" s="45" t="s">
        <v>6</v>
      </c>
      <c r="G7" s="45">
        <v>1</v>
      </c>
      <c r="H7" s="45"/>
      <c r="I7" s="45"/>
      <c r="J7" s="45"/>
      <c r="K7" s="48" t="s">
        <v>17</v>
      </c>
      <c r="L7" s="49" t="s">
        <v>133</v>
      </c>
      <c r="M7" s="50"/>
      <c r="N7" s="47" t="s">
        <v>135</v>
      </c>
      <c r="O7" s="47"/>
    </row>
    <row r="8" spans="1:15" s="51" customFormat="1" ht="14.25" customHeight="1" x14ac:dyDescent="0.2">
      <c r="A8" s="52">
        <v>1975</v>
      </c>
      <c r="B8" s="46">
        <v>42280</v>
      </c>
      <c r="C8" s="47" t="s">
        <v>34</v>
      </c>
      <c r="D8" s="45">
        <v>27</v>
      </c>
      <c r="E8" s="45">
        <v>7</v>
      </c>
      <c r="F8" s="45" t="s">
        <v>6</v>
      </c>
      <c r="G8" s="45">
        <v>1</v>
      </c>
      <c r="H8" s="45"/>
      <c r="I8" s="45"/>
      <c r="J8" s="45"/>
      <c r="K8" s="48" t="s">
        <v>16</v>
      </c>
      <c r="L8" s="49" t="s">
        <v>42</v>
      </c>
      <c r="M8" s="50"/>
      <c r="N8" s="47" t="s">
        <v>135</v>
      </c>
      <c r="O8" s="47"/>
    </row>
    <row r="9" spans="1:15" s="51" customFormat="1" ht="14.25" customHeight="1" x14ac:dyDescent="0.2">
      <c r="A9" s="45">
        <v>1976</v>
      </c>
      <c r="B9" s="46">
        <v>42271</v>
      </c>
      <c r="C9" s="47" t="s">
        <v>34</v>
      </c>
      <c r="D9" s="45">
        <v>27</v>
      </c>
      <c r="E9" s="45">
        <v>14</v>
      </c>
      <c r="F9" s="45" t="s">
        <v>6</v>
      </c>
      <c r="G9" s="45">
        <v>1</v>
      </c>
      <c r="H9" s="45"/>
      <c r="I9" s="45"/>
      <c r="J9" s="45"/>
      <c r="K9" s="48" t="s">
        <v>17</v>
      </c>
      <c r="L9" s="49" t="s">
        <v>133</v>
      </c>
      <c r="M9" s="50"/>
      <c r="N9" s="47" t="s">
        <v>135</v>
      </c>
      <c r="O9" s="47"/>
    </row>
    <row r="10" spans="1:15" s="51" customFormat="1" ht="14.25" customHeight="1" x14ac:dyDescent="0.2">
      <c r="A10" s="52">
        <v>1977</v>
      </c>
      <c r="B10" s="46">
        <v>42270</v>
      </c>
      <c r="C10" s="47" t="s">
        <v>34</v>
      </c>
      <c r="D10" s="45">
        <v>21</v>
      </c>
      <c r="E10" s="45">
        <v>14</v>
      </c>
      <c r="F10" s="45" t="s">
        <v>6</v>
      </c>
      <c r="G10" s="45">
        <v>1</v>
      </c>
      <c r="H10" s="45"/>
      <c r="I10" s="45"/>
      <c r="J10" s="45"/>
      <c r="K10" s="48" t="s">
        <v>16</v>
      </c>
      <c r="L10" s="49" t="s">
        <v>42</v>
      </c>
      <c r="M10" s="50"/>
      <c r="N10" s="47" t="s">
        <v>135</v>
      </c>
      <c r="O10" s="47"/>
    </row>
    <row r="11" spans="1:15" s="51" customFormat="1" ht="14.25" customHeight="1" x14ac:dyDescent="0.2">
      <c r="A11" s="45">
        <v>1980</v>
      </c>
      <c r="B11" s="46">
        <v>42280</v>
      </c>
      <c r="C11" s="47" t="s">
        <v>34</v>
      </c>
      <c r="D11" s="45">
        <v>28</v>
      </c>
      <c r="E11" s="45">
        <v>13</v>
      </c>
      <c r="F11" s="45" t="s">
        <v>6</v>
      </c>
      <c r="G11" s="45">
        <v>1</v>
      </c>
      <c r="H11" s="45"/>
      <c r="I11" s="45"/>
      <c r="J11" s="45"/>
      <c r="K11" s="48" t="s">
        <v>17</v>
      </c>
      <c r="L11" s="49" t="s">
        <v>133</v>
      </c>
      <c r="M11" s="50"/>
      <c r="N11" s="47" t="s">
        <v>135</v>
      </c>
      <c r="O11" s="47"/>
    </row>
    <row r="12" spans="1:15" s="51" customFormat="1" ht="14.25" customHeight="1" x14ac:dyDescent="0.2">
      <c r="A12" s="52">
        <v>1981</v>
      </c>
      <c r="B12" s="46">
        <v>42279</v>
      </c>
      <c r="C12" s="47" t="s">
        <v>34</v>
      </c>
      <c r="D12" s="45">
        <v>33</v>
      </c>
      <c r="E12" s="45">
        <v>7</v>
      </c>
      <c r="F12" s="45" t="s">
        <v>6</v>
      </c>
      <c r="G12" s="45">
        <v>1</v>
      </c>
      <c r="H12" s="45"/>
      <c r="I12" s="45"/>
      <c r="J12" s="45"/>
      <c r="K12" s="48" t="s">
        <v>16</v>
      </c>
      <c r="L12" s="49" t="s">
        <v>42</v>
      </c>
      <c r="M12" s="50"/>
      <c r="N12" s="47" t="s">
        <v>135</v>
      </c>
      <c r="O12" s="47"/>
    </row>
    <row r="13" spans="1:15" s="51" customFormat="1" ht="14.25" customHeight="1" x14ac:dyDescent="0.2">
      <c r="A13" s="45">
        <v>1992</v>
      </c>
      <c r="B13" s="46">
        <v>42300</v>
      </c>
      <c r="C13" s="47" t="s">
        <v>34</v>
      </c>
      <c r="D13" s="45">
        <v>21</v>
      </c>
      <c r="E13" s="45">
        <v>7</v>
      </c>
      <c r="F13" s="45" t="s">
        <v>6</v>
      </c>
      <c r="G13" s="45">
        <v>1</v>
      </c>
      <c r="H13" s="45"/>
      <c r="I13" s="45"/>
      <c r="J13" s="45"/>
      <c r="K13" s="48" t="s">
        <v>17</v>
      </c>
      <c r="L13" s="49" t="s">
        <v>133</v>
      </c>
      <c r="M13" s="50"/>
      <c r="N13" s="47" t="s">
        <v>150</v>
      </c>
      <c r="O13" s="47"/>
    </row>
    <row r="14" spans="1:15" s="51" customFormat="1" ht="14.25" customHeight="1" x14ac:dyDescent="0.2">
      <c r="A14" s="52">
        <v>1993</v>
      </c>
      <c r="B14" s="46">
        <v>42299</v>
      </c>
      <c r="C14" s="47" t="s">
        <v>34</v>
      </c>
      <c r="D14" s="45">
        <v>8</v>
      </c>
      <c r="E14" s="45">
        <v>30</v>
      </c>
      <c r="F14" s="45" t="s">
        <v>7</v>
      </c>
      <c r="G14" s="45"/>
      <c r="H14" s="45">
        <v>1</v>
      </c>
      <c r="I14" s="45"/>
      <c r="J14" s="45"/>
      <c r="K14" s="48" t="s">
        <v>16</v>
      </c>
      <c r="L14" s="49" t="s">
        <v>42</v>
      </c>
      <c r="M14" s="50"/>
      <c r="N14" s="47" t="s">
        <v>150</v>
      </c>
      <c r="O14" s="47"/>
    </row>
    <row r="15" spans="1:15" s="51" customFormat="1" ht="14.25" customHeight="1" x14ac:dyDescent="0.2">
      <c r="A15" s="45">
        <v>1994</v>
      </c>
      <c r="B15" s="46">
        <v>42298</v>
      </c>
      <c r="C15" s="47" t="s">
        <v>34</v>
      </c>
      <c r="D15" s="45">
        <v>16</v>
      </c>
      <c r="E15" s="45">
        <v>26</v>
      </c>
      <c r="F15" s="45" t="s">
        <v>7</v>
      </c>
      <c r="G15" s="45"/>
      <c r="H15" s="45">
        <v>1</v>
      </c>
      <c r="I15" s="45"/>
      <c r="J15" s="45"/>
      <c r="K15" s="48" t="s">
        <v>16</v>
      </c>
      <c r="L15" s="49" t="s">
        <v>42</v>
      </c>
      <c r="M15" s="50"/>
      <c r="N15" s="47" t="s">
        <v>150</v>
      </c>
      <c r="O15" s="47"/>
    </row>
    <row r="16" spans="1:15" s="51" customFormat="1" ht="14.25" customHeight="1" x14ac:dyDescent="0.2">
      <c r="A16" s="52">
        <v>1995</v>
      </c>
      <c r="B16" s="46">
        <v>42298</v>
      </c>
      <c r="C16" s="47" t="s">
        <v>34</v>
      </c>
      <c r="D16" s="45">
        <v>20</v>
      </c>
      <c r="E16" s="45">
        <v>12</v>
      </c>
      <c r="F16" s="45" t="s">
        <v>6</v>
      </c>
      <c r="G16" s="45">
        <v>1</v>
      </c>
      <c r="H16" s="45"/>
      <c r="I16" s="45"/>
      <c r="J16" s="45"/>
      <c r="K16" s="48" t="s">
        <v>17</v>
      </c>
      <c r="L16" s="49" t="s">
        <v>133</v>
      </c>
      <c r="M16" s="50"/>
      <c r="N16" s="47" t="s">
        <v>150</v>
      </c>
      <c r="O16" s="47" t="s">
        <v>99</v>
      </c>
    </row>
    <row r="17" spans="1:15" s="51" customFormat="1" ht="14.25" customHeight="1" x14ac:dyDescent="0.2">
      <c r="A17" s="45">
        <v>1996</v>
      </c>
      <c r="B17" s="46">
        <v>42295</v>
      </c>
      <c r="C17" s="47" t="s">
        <v>34</v>
      </c>
      <c r="D17" s="45">
        <v>15</v>
      </c>
      <c r="E17" s="45">
        <v>43</v>
      </c>
      <c r="F17" s="45" t="s">
        <v>7</v>
      </c>
      <c r="G17" s="45"/>
      <c r="H17" s="45">
        <v>1</v>
      </c>
      <c r="I17" s="45"/>
      <c r="J17" s="45"/>
      <c r="K17" s="48" t="s">
        <v>16</v>
      </c>
      <c r="L17" s="49" t="s">
        <v>42</v>
      </c>
      <c r="M17" s="50"/>
      <c r="N17" s="47" t="s">
        <v>151</v>
      </c>
      <c r="O17" s="47"/>
    </row>
    <row r="18" spans="1:15" s="51" customFormat="1" ht="14.25" customHeight="1" x14ac:dyDescent="0.2">
      <c r="A18" s="52">
        <v>1997</v>
      </c>
      <c r="B18" s="46">
        <v>42294</v>
      </c>
      <c r="C18" s="47" t="s">
        <v>34</v>
      </c>
      <c r="D18" s="45">
        <v>0</v>
      </c>
      <c r="E18" s="45">
        <v>12</v>
      </c>
      <c r="F18" s="45" t="s">
        <v>7</v>
      </c>
      <c r="G18" s="45"/>
      <c r="H18" s="45">
        <v>1</v>
      </c>
      <c r="I18" s="45"/>
      <c r="J18" s="45"/>
      <c r="K18" s="48" t="s">
        <v>17</v>
      </c>
      <c r="L18" s="49" t="s">
        <v>133</v>
      </c>
      <c r="M18" s="50"/>
      <c r="N18" s="47" t="s">
        <v>151</v>
      </c>
      <c r="O18" s="47"/>
    </row>
    <row r="19" spans="1:15" s="51" customFormat="1" ht="14.25" customHeight="1" x14ac:dyDescent="0.2">
      <c r="A19" s="45">
        <v>1998</v>
      </c>
      <c r="B19" s="46">
        <v>42293</v>
      </c>
      <c r="C19" s="47" t="s">
        <v>34</v>
      </c>
      <c r="D19" s="45">
        <v>42</v>
      </c>
      <c r="E19" s="45">
        <v>7</v>
      </c>
      <c r="F19" s="45" t="s">
        <v>6</v>
      </c>
      <c r="G19" s="45">
        <v>1</v>
      </c>
      <c r="H19" s="45"/>
      <c r="I19" s="45"/>
      <c r="J19" s="45"/>
      <c r="K19" s="48" t="s">
        <v>16</v>
      </c>
      <c r="L19" s="49" t="s">
        <v>42</v>
      </c>
      <c r="M19" s="50" t="s">
        <v>43</v>
      </c>
      <c r="N19" s="47" t="s">
        <v>151</v>
      </c>
      <c r="O19" s="47"/>
    </row>
    <row r="20" spans="1:15" s="51" customFormat="1" ht="14.25" customHeight="1" x14ac:dyDescent="0.2">
      <c r="A20" s="52">
        <v>1999</v>
      </c>
      <c r="B20" s="46">
        <v>42285</v>
      </c>
      <c r="C20" s="47" t="s">
        <v>34</v>
      </c>
      <c r="D20" s="45">
        <v>52</v>
      </c>
      <c r="E20" s="45">
        <v>8</v>
      </c>
      <c r="F20" s="45" t="s">
        <v>6</v>
      </c>
      <c r="G20" s="45">
        <v>1</v>
      </c>
      <c r="H20" s="45"/>
      <c r="I20" s="45"/>
      <c r="J20" s="45"/>
      <c r="K20" s="48" t="s">
        <v>17</v>
      </c>
      <c r="L20" s="49" t="s">
        <v>133</v>
      </c>
      <c r="M20" s="50"/>
      <c r="N20" s="47" t="s">
        <v>151</v>
      </c>
      <c r="O20" s="47"/>
    </row>
    <row r="21" spans="1:15" s="51" customFormat="1" ht="14.25" customHeight="1" x14ac:dyDescent="0.2">
      <c r="A21" s="45">
        <v>2000</v>
      </c>
      <c r="B21" s="46">
        <v>42283</v>
      </c>
      <c r="C21" s="47" t="s">
        <v>34</v>
      </c>
      <c r="D21" s="45">
        <v>48</v>
      </c>
      <c r="E21" s="45">
        <v>22</v>
      </c>
      <c r="F21" s="45" t="s">
        <v>6</v>
      </c>
      <c r="G21" s="45">
        <v>1</v>
      </c>
      <c r="H21" s="45"/>
      <c r="I21" s="45"/>
      <c r="J21" s="45"/>
      <c r="K21" s="48" t="s">
        <v>16</v>
      </c>
      <c r="L21" s="49" t="s">
        <v>42</v>
      </c>
      <c r="M21" s="50" t="s">
        <v>43</v>
      </c>
      <c r="N21" s="47" t="s">
        <v>151</v>
      </c>
      <c r="O21" s="47"/>
    </row>
    <row r="22" spans="1:15" s="51" customFormat="1" ht="14.25" customHeight="1" x14ac:dyDescent="0.2">
      <c r="A22" s="45">
        <v>2000</v>
      </c>
      <c r="B22" s="46">
        <v>42340</v>
      </c>
      <c r="C22" s="47" t="s">
        <v>34</v>
      </c>
      <c r="D22" s="45">
        <v>26</v>
      </c>
      <c r="E22" s="45">
        <v>12</v>
      </c>
      <c r="F22" s="45" t="s">
        <v>6</v>
      </c>
      <c r="G22" s="45">
        <v>1</v>
      </c>
      <c r="H22" s="45"/>
      <c r="I22" s="45"/>
      <c r="J22" s="45"/>
      <c r="K22" s="48" t="s">
        <v>20</v>
      </c>
      <c r="L22" s="49" t="s">
        <v>21</v>
      </c>
      <c r="M22" s="50" t="s">
        <v>49</v>
      </c>
      <c r="N22" s="47" t="s">
        <v>151</v>
      </c>
      <c r="O22" s="47" t="s">
        <v>50</v>
      </c>
    </row>
    <row r="23" spans="1:15" s="51" customFormat="1" ht="14.25" customHeight="1" x14ac:dyDescent="0.2">
      <c r="A23" s="52">
        <v>2001</v>
      </c>
      <c r="B23" s="46">
        <v>42282</v>
      </c>
      <c r="C23" s="47" t="s">
        <v>34</v>
      </c>
      <c r="D23" s="45">
        <v>26</v>
      </c>
      <c r="E23" s="45">
        <v>14</v>
      </c>
      <c r="F23" s="45" t="s">
        <v>6</v>
      </c>
      <c r="G23" s="45">
        <v>1</v>
      </c>
      <c r="H23" s="45"/>
      <c r="I23" s="45"/>
      <c r="J23" s="45"/>
      <c r="K23" s="48" t="s">
        <v>17</v>
      </c>
      <c r="L23" s="49" t="s">
        <v>133</v>
      </c>
      <c r="M23" s="50"/>
      <c r="N23" s="47" t="s">
        <v>151</v>
      </c>
      <c r="O23" s="47"/>
    </row>
    <row r="24" spans="1:15" s="51" customFormat="1" ht="14.25" customHeight="1" x14ac:dyDescent="0.2">
      <c r="A24" s="45">
        <v>2002</v>
      </c>
      <c r="B24" s="46">
        <v>42281</v>
      </c>
      <c r="C24" s="47" t="s">
        <v>34</v>
      </c>
      <c r="D24" s="45">
        <v>0</v>
      </c>
      <c r="E24" s="45">
        <v>21</v>
      </c>
      <c r="F24" s="45" t="s">
        <v>7</v>
      </c>
      <c r="G24" s="45"/>
      <c r="H24" s="45">
        <v>1</v>
      </c>
      <c r="I24" s="45"/>
      <c r="J24" s="45"/>
      <c r="K24" s="48" t="s">
        <v>16</v>
      </c>
      <c r="L24" s="49" t="s">
        <v>42</v>
      </c>
      <c r="M24" s="50" t="s">
        <v>43</v>
      </c>
      <c r="N24" s="47" t="s">
        <v>151</v>
      </c>
      <c r="O24" s="47"/>
    </row>
    <row r="25" spans="1:15" s="51" customFormat="1" ht="14.25" customHeight="1" x14ac:dyDescent="0.2">
      <c r="A25" s="52">
        <v>2003</v>
      </c>
      <c r="B25" s="46">
        <v>42294</v>
      </c>
      <c r="C25" s="47" t="s">
        <v>34</v>
      </c>
      <c r="D25" s="45">
        <v>17</v>
      </c>
      <c r="E25" s="45">
        <v>50</v>
      </c>
      <c r="F25" s="45" t="s">
        <v>7</v>
      </c>
      <c r="G25" s="45"/>
      <c r="H25" s="45">
        <v>1</v>
      </c>
      <c r="I25" s="45"/>
      <c r="J25" s="45"/>
      <c r="K25" s="48" t="s">
        <v>17</v>
      </c>
      <c r="L25" s="49" t="s">
        <v>133</v>
      </c>
      <c r="M25" s="50"/>
      <c r="N25" s="47" t="s">
        <v>151</v>
      </c>
      <c r="O25" s="47"/>
    </row>
    <row r="26" spans="1:15" s="51" customFormat="1" ht="14.25" customHeight="1" x14ac:dyDescent="0.2">
      <c r="A26" s="45">
        <v>2004</v>
      </c>
      <c r="B26" s="46">
        <v>42299</v>
      </c>
      <c r="C26" s="47" t="s">
        <v>34</v>
      </c>
      <c r="D26" s="45">
        <v>6</v>
      </c>
      <c r="E26" s="45">
        <v>14</v>
      </c>
      <c r="F26" s="45" t="s">
        <v>7</v>
      </c>
      <c r="G26" s="45"/>
      <c r="H26" s="45">
        <v>1</v>
      </c>
      <c r="I26" s="45"/>
      <c r="J26" s="45"/>
      <c r="K26" s="48" t="s">
        <v>16</v>
      </c>
      <c r="L26" s="49" t="s">
        <v>42</v>
      </c>
      <c r="M26" s="50" t="s">
        <v>43</v>
      </c>
      <c r="N26" s="47" t="s">
        <v>151</v>
      </c>
      <c r="O26" s="47"/>
    </row>
    <row r="27" spans="1:15" s="51" customFormat="1" ht="14.25" customHeight="1" x14ac:dyDescent="0.2">
      <c r="A27" s="52">
        <v>2005</v>
      </c>
      <c r="B27" s="46">
        <v>42284</v>
      </c>
      <c r="C27" s="47" t="s">
        <v>34</v>
      </c>
      <c r="D27" s="45">
        <v>28</v>
      </c>
      <c r="E27" s="45">
        <v>0</v>
      </c>
      <c r="F27" s="45" t="s">
        <v>6</v>
      </c>
      <c r="G27" s="45">
        <v>1</v>
      </c>
      <c r="H27" s="45"/>
      <c r="I27" s="45"/>
      <c r="J27" s="45"/>
      <c r="K27" s="48" t="s">
        <v>17</v>
      </c>
      <c r="L27" s="49" t="s">
        <v>133</v>
      </c>
      <c r="M27" s="50"/>
      <c r="N27" s="47" t="s">
        <v>151</v>
      </c>
      <c r="O27" s="47"/>
    </row>
    <row r="28" spans="1:15" s="51" customFormat="1" ht="14.25" customHeight="1" x14ac:dyDescent="0.2">
      <c r="A28" s="45">
        <v>2006</v>
      </c>
      <c r="B28" s="46">
        <v>42283</v>
      </c>
      <c r="C28" s="47" t="s">
        <v>34</v>
      </c>
      <c r="D28" s="45">
        <v>24</v>
      </c>
      <c r="E28" s="45">
        <v>12</v>
      </c>
      <c r="F28" s="45" t="s">
        <v>6</v>
      </c>
      <c r="G28" s="45">
        <v>1</v>
      </c>
      <c r="H28" s="45"/>
      <c r="I28" s="45"/>
      <c r="J28" s="45"/>
      <c r="K28" s="48" t="s">
        <v>16</v>
      </c>
      <c r="L28" s="49" t="s">
        <v>42</v>
      </c>
      <c r="M28" s="50" t="s">
        <v>43</v>
      </c>
      <c r="N28" s="47" t="s">
        <v>151</v>
      </c>
      <c r="O28" s="47"/>
    </row>
    <row r="29" spans="1:15" s="51" customFormat="1" ht="14.25" customHeight="1" x14ac:dyDescent="0.2">
      <c r="A29" s="52">
        <v>2007</v>
      </c>
      <c r="B29" s="46">
        <v>42282</v>
      </c>
      <c r="C29" s="47" t="s">
        <v>34</v>
      </c>
      <c r="D29" s="45">
        <v>17</v>
      </c>
      <c r="E29" s="45">
        <v>0</v>
      </c>
      <c r="F29" s="45" t="s">
        <v>6</v>
      </c>
      <c r="G29" s="45">
        <v>1</v>
      </c>
      <c r="H29" s="45"/>
      <c r="I29" s="45"/>
      <c r="J29" s="45"/>
      <c r="K29" s="48" t="s">
        <v>17</v>
      </c>
      <c r="L29" s="49" t="s">
        <v>133</v>
      </c>
      <c r="M29" s="50"/>
      <c r="N29" s="47" t="s">
        <v>151</v>
      </c>
      <c r="O29" s="47"/>
    </row>
    <row r="30" spans="1:15" s="51" customFormat="1" ht="14.25" customHeight="1" x14ac:dyDescent="0.2">
      <c r="A30" s="45">
        <v>2008</v>
      </c>
      <c r="B30" s="46">
        <v>42280</v>
      </c>
      <c r="C30" s="47" t="s">
        <v>34</v>
      </c>
      <c r="D30" s="45">
        <v>44</v>
      </c>
      <c r="E30" s="45">
        <v>21</v>
      </c>
      <c r="F30" s="45" t="s">
        <v>6</v>
      </c>
      <c r="G30" s="45">
        <v>1</v>
      </c>
      <c r="H30" s="45"/>
      <c r="I30" s="45"/>
      <c r="J30" s="45"/>
      <c r="K30" s="48" t="s">
        <v>16</v>
      </c>
      <c r="L30" s="49" t="s">
        <v>42</v>
      </c>
      <c r="M30" s="50" t="s">
        <v>43</v>
      </c>
      <c r="N30" s="47" t="s">
        <v>151</v>
      </c>
      <c r="O30" s="47"/>
    </row>
    <row r="31" spans="1:15" s="51" customFormat="1" ht="14.25" customHeight="1" x14ac:dyDescent="0.2">
      <c r="A31" s="52">
        <v>2011</v>
      </c>
      <c r="B31" s="46">
        <v>42249</v>
      </c>
      <c r="C31" s="47" t="s">
        <v>34</v>
      </c>
      <c r="D31" s="45">
        <v>45</v>
      </c>
      <c r="E31" s="45">
        <v>0</v>
      </c>
      <c r="F31" s="45" t="s">
        <v>6</v>
      </c>
      <c r="G31" s="45">
        <v>1</v>
      </c>
      <c r="H31" s="45"/>
      <c r="I31" s="45"/>
      <c r="J31" s="45"/>
      <c r="K31" s="48" t="s">
        <v>17</v>
      </c>
      <c r="L31" s="49" t="s">
        <v>133</v>
      </c>
      <c r="M31" s="50"/>
      <c r="N31" s="47" t="s">
        <v>151</v>
      </c>
      <c r="O31" s="47"/>
    </row>
    <row r="32" spans="1:15" s="51" customFormat="1" ht="14.25" customHeight="1" x14ac:dyDescent="0.2">
      <c r="A32" s="45">
        <v>2012</v>
      </c>
      <c r="B32" s="46">
        <v>42247</v>
      </c>
      <c r="C32" s="47" t="s">
        <v>34</v>
      </c>
      <c r="D32" s="45">
        <v>42</v>
      </c>
      <c r="E32" s="45">
        <v>0</v>
      </c>
      <c r="F32" s="45" t="s">
        <v>6</v>
      </c>
      <c r="G32" s="45">
        <v>1</v>
      </c>
      <c r="H32" s="45"/>
      <c r="I32" s="45"/>
      <c r="J32" s="45"/>
      <c r="K32" s="48" t="s">
        <v>16</v>
      </c>
      <c r="L32" s="49" t="s">
        <v>42</v>
      </c>
      <c r="M32" s="50" t="s">
        <v>43</v>
      </c>
      <c r="N32" s="47" t="s">
        <v>151</v>
      </c>
      <c r="O32" s="47"/>
    </row>
    <row r="33" spans="1:15" s="51" customFormat="1" ht="14.25" customHeight="1" x14ac:dyDescent="0.2">
      <c r="A33" s="10"/>
      <c r="B33" s="11" t="s">
        <v>15</v>
      </c>
      <c r="C33" s="12" t="s">
        <v>15</v>
      </c>
      <c r="D33" s="10" t="s">
        <v>15</v>
      </c>
      <c r="E33" s="10" t="s">
        <v>15</v>
      </c>
      <c r="F33" s="10" t="s">
        <v>15</v>
      </c>
      <c r="G33" s="10"/>
      <c r="H33" s="10"/>
      <c r="I33" s="10"/>
      <c r="J33" s="10"/>
      <c r="K33" s="13"/>
      <c r="L33" s="14"/>
      <c r="M33" s="15"/>
      <c r="N33" s="12" t="s">
        <v>15</v>
      </c>
      <c r="O33" s="12" t="s">
        <v>15</v>
      </c>
    </row>
    <row r="34" spans="1:15" ht="14.25" customHeight="1" x14ac:dyDescent="0.25">
      <c r="A34" s="16"/>
      <c r="B34"/>
      <c r="D34" s="17">
        <f>SUM(D2:D32)</f>
        <v>745</v>
      </c>
      <c r="E34" s="17">
        <f>SUM(E2:E32)</f>
        <v>405</v>
      </c>
      <c r="G34" s="10">
        <f>SUM(G2:G32)</f>
        <v>23</v>
      </c>
      <c r="H34" s="10">
        <f>SUM(H2:H32)</f>
        <v>8</v>
      </c>
      <c r="I34" s="10">
        <f>SUM(I2:I32)</f>
        <v>0</v>
      </c>
      <c r="J34" s="18">
        <f>(G34+(I34/2))/(G34+H34+I34)</f>
        <v>0.74193548387096775</v>
      </c>
    </row>
    <row r="35" spans="1:15" ht="14.25" customHeight="1" x14ac:dyDescent="0.2">
      <c r="A35" s="16"/>
      <c r="D35" s="19">
        <f>AVERAGE(D2:D32)</f>
        <v>24.032258064516128</v>
      </c>
      <c r="E35" s="19">
        <f>AVERAGE(E2:E32)</f>
        <v>13.064516129032258</v>
      </c>
      <c r="F35" s="19">
        <f>D35-E35</f>
        <v>10.96774193548387</v>
      </c>
    </row>
  </sheetData>
  <conditionalFormatting sqref="F35">
    <cfRule type="cellIs" dxfId="5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28515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1" customFormat="1" ht="14.25" customHeight="1" x14ac:dyDescent="0.2">
      <c r="A2" s="45">
        <v>1970</v>
      </c>
      <c r="B2" s="46">
        <v>42272</v>
      </c>
      <c r="C2" s="47" t="s">
        <v>117</v>
      </c>
      <c r="D2" s="45">
        <v>0</v>
      </c>
      <c r="E2" s="45">
        <v>44</v>
      </c>
      <c r="F2" s="45" t="s">
        <v>7</v>
      </c>
      <c r="G2" s="45"/>
      <c r="H2" s="45">
        <v>1</v>
      </c>
      <c r="I2" s="45"/>
      <c r="J2" s="45"/>
      <c r="K2" s="48" t="s">
        <v>16</v>
      </c>
      <c r="L2" s="49" t="s">
        <v>117</v>
      </c>
      <c r="M2" s="50"/>
      <c r="N2" s="47" t="s">
        <v>132</v>
      </c>
      <c r="O2" s="47"/>
    </row>
    <row r="3" spans="1:15" s="51" customFormat="1" ht="14.25" customHeight="1" x14ac:dyDescent="0.2">
      <c r="A3" s="52">
        <v>1971</v>
      </c>
      <c r="B3" s="46">
        <v>42271</v>
      </c>
      <c r="C3" s="47" t="s">
        <v>117</v>
      </c>
      <c r="D3" s="45">
        <v>0</v>
      </c>
      <c r="E3" s="45">
        <v>0</v>
      </c>
      <c r="F3" s="45" t="s">
        <v>8</v>
      </c>
      <c r="G3" s="45"/>
      <c r="H3" s="45"/>
      <c r="I3" s="45">
        <v>1</v>
      </c>
      <c r="J3" s="45"/>
      <c r="K3" s="48" t="s">
        <v>17</v>
      </c>
      <c r="L3" s="49" t="s">
        <v>133</v>
      </c>
      <c r="M3" s="50"/>
      <c r="N3" s="47" t="s">
        <v>132</v>
      </c>
      <c r="O3" s="47"/>
    </row>
    <row r="4" spans="1:15" s="51" customFormat="1" ht="14.25" customHeight="1" x14ac:dyDescent="0.2">
      <c r="A4" s="45">
        <v>1972</v>
      </c>
      <c r="B4" s="46">
        <v>42276</v>
      </c>
      <c r="C4" s="47" t="s">
        <v>117</v>
      </c>
      <c r="D4" s="45">
        <v>6</v>
      </c>
      <c r="E4" s="45">
        <v>42</v>
      </c>
      <c r="F4" s="45" t="s">
        <v>7</v>
      </c>
      <c r="G4" s="45"/>
      <c r="H4" s="45">
        <v>1</v>
      </c>
      <c r="I4" s="45"/>
      <c r="J4" s="45"/>
      <c r="K4" s="48" t="s">
        <v>16</v>
      </c>
      <c r="L4" s="49" t="s">
        <v>117</v>
      </c>
      <c r="M4" s="50"/>
      <c r="N4" s="47" t="s">
        <v>135</v>
      </c>
      <c r="O4" s="47"/>
    </row>
    <row r="5" spans="1:15" s="51" customFormat="1" ht="14.25" customHeight="1" x14ac:dyDescent="0.2">
      <c r="A5" s="52">
        <v>1973</v>
      </c>
      <c r="B5" s="46">
        <v>42275</v>
      </c>
      <c r="C5" s="47" t="s">
        <v>117</v>
      </c>
      <c r="D5" s="45">
        <v>6</v>
      </c>
      <c r="E5" s="45">
        <v>0</v>
      </c>
      <c r="F5" s="45" t="s">
        <v>6</v>
      </c>
      <c r="G5" s="45">
        <v>1</v>
      </c>
      <c r="H5" s="45"/>
      <c r="I5" s="45"/>
      <c r="J5" s="45"/>
      <c r="K5" s="48" t="s">
        <v>17</v>
      </c>
      <c r="L5" s="49" t="s">
        <v>133</v>
      </c>
      <c r="M5" s="50"/>
      <c r="N5" s="47" t="s">
        <v>135</v>
      </c>
      <c r="O5" s="47"/>
    </row>
    <row r="6" spans="1:15" s="51" customFormat="1" ht="14.25" customHeight="1" x14ac:dyDescent="0.2">
      <c r="A6" s="10"/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G6" s="10"/>
      <c r="H6" s="10"/>
      <c r="I6" s="10"/>
      <c r="J6" s="10"/>
      <c r="K6" s="13"/>
      <c r="L6" s="14"/>
      <c r="M6" s="15"/>
      <c r="N6" s="12" t="s">
        <v>15</v>
      </c>
      <c r="O6" s="12" t="s">
        <v>15</v>
      </c>
    </row>
    <row r="7" spans="1:15" ht="14.25" customHeight="1" x14ac:dyDescent="0.25">
      <c r="A7" s="16"/>
      <c r="B7"/>
      <c r="D7" s="17">
        <f>SUM(D2:D5)</f>
        <v>12</v>
      </c>
      <c r="E7" s="17">
        <f>SUM(E2:E5)</f>
        <v>86</v>
      </c>
      <c r="G7" s="10">
        <f>SUM(G2:G5)</f>
        <v>1</v>
      </c>
      <c r="H7" s="10">
        <f>SUM(H2:H5)</f>
        <v>2</v>
      </c>
      <c r="I7" s="10">
        <f>SUM(I2:I5)</f>
        <v>1</v>
      </c>
      <c r="J7" s="18">
        <f>(G7+(I7/2))/(G7+H7+I7)</f>
        <v>0.375</v>
      </c>
    </row>
    <row r="8" spans="1:15" ht="14.25" customHeight="1" x14ac:dyDescent="0.2">
      <c r="A8" s="16"/>
      <c r="D8" s="19">
        <f>AVERAGE(D2:D5)</f>
        <v>3</v>
      </c>
      <c r="E8" s="19">
        <f>AVERAGE(E2:E5)</f>
        <v>21.5</v>
      </c>
      <c r="F8" s="19">
        <f>D8-E8</f>
        <v>-18.5</v>
      </c>
    </row>
  </sheetData>
  <conditionalFormatting sqref="F8">
    <cfRule type="cellIs" dxfId="5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Riverheads</vt:lpstr>
      <vt:lpstr>Yearly</vt:lpstr>
      <vt:lpstr>playoffs</vt:lpstr>
      <vt:lpstr>Alleghany County</vt:lpstr>
      <vt:lpstr>Altavista</vt:lpstr>
      <vt:lpstr>Amelia County</vt:lpstr>
      <vt:lpstr>Arcadia</vt:lpstr>
      <vt:lpstr>Bath-Valley</vt:lpstr>
      <vt:lpstr>Broadway</vt:lpstr>
      <vt:lpstr>Bruton</vt:lpstr>
      <vt:lpstr>Buffalo Gap</vt:lpstr>
      <vt:lpstr>Central Woodstock</vt:lpstr>
      <vt:lpstr>Chilhowie</vt:lpstr>
      <vt:lpstr>Clarke County</vt:lpstr>
      <vt:lpstr>Clifton Forge</vt:lpstr>
      <vt:lpstr>Colonial Beach</vt:lpstr>
      <vt:lpstr>Covington</vt:lpstr>
      <vt:lpstr>Craig - New Castle</vt:lpstr>
      <vt:lpstr>Culpeper County</vt:lpstr>
      <vt:lpstr>Cumberland</vt:lpstr>
      <vt:lpstr>E Rockingham</vt:lpstr>
      <vt:lpstr>Eastern Montgomery</vt:lpstr>
      <vt:lpstr>Elkton</vt:lpstr>
      <vt:lpstr>Essex</vt:lpstr>
      <vt:lpstr>Fishburne</vt:lpstr>
      <vt:lpstr>Floyd County</vt:lpstr>
      <vt:lpstr>Ft Defiance</vt:lpstr>
      <vt:lpstr>Franklin</vt:lpstr>
      <vt:lpstr>Galax</vt:lpstr>
      <vt:lpstr>George Wythe</vt:lpstr>
      <vt:lpstr>Giles</vt:lpstr>
      <vt:lpstr>Goochland</vt:lpstr>
      <vt:lpstr>Greenbrier West</vt:lpstr>
      <vt:lpstr>Gretna</vt:lpstr>
      <vt:lpstr>Harrisonburg</vt:lpstr>
      <vt:lpstr>J. I. Burton</vt:lpstr>
      <vt:lpstr>James River</vt:lpstr>
      <vt:lpstr>Jefferson Forest</vt:lpstr>
      <vt:lpstr>King William</vt:lpstr>
      <vt:lpstr>Lexington</vt:lpstr>
      <vt:lpstr>Lord Botetourt</vt:lpstr>
      <vt:lpstr>Lunenburg Central</vt:lpstr>
      <vt:lpstr>Luray</vt:lpstr>
      <vt:lpstr>Madison County</vt:lpstr>
      <vt:lpstr>Manassas Park</vt:lpstr>
      <vt:lpstr>Natural Bridge</vt:lpstr>
      <vt:lpstr>Nelson County</vt:lpstr>
      <vt:lpstr>Page County</vt:lpstr>
      <vt:lpstr>Parry McCluer</vt:lpstr>
      <vt:lpstr>Radford</vt:lpstr>
      <vt:lpstr>Roanoke Catholic</vt:lpstr>
      <vt:lpstr>R E Lee Staunton</vt:lpstr>
      <vt:lpstr>Rockbridge</vt:lpstr>
      <vt:lpstr>S Jackson Quicksburg</vt:lpstr>
      <vt:lpstr>Strasburg</vt:lpstr>
      <vt:lpstr>Stuarts Draft</vt:lpstr>
      <vt:lpstr>Surry</vt:lpstr>
      <vt:lpstr>Sussex Central</vt:lpstr>
      <vt:lpstr>Turner Ashby</vt:lpstr>
      <vt:lpstr>VA Deaf</vt:lpstr>
      <vt:lpstr>VA High</vt:lpstr>
      <vt:lpstr>Waynesboro</vt:lpstr>
      <vt:lpstr>W Albemarle</vt:lpstr>
      <vt:lpstr>William Campbell</vt:lpstr>
      <vt:lpstr>William Monroe</vt:lpstr>
      <vt:lpstr>Wilson Memorial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2015-02-03T01:53:34Z</dcterms:created>
  <dcterms:modified xsi:type="dcterms:W3CDTF">2016-12-28T15:28:25Z</dcterms:modified>
</cp:coreProperties>
</file>