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rginia\"/>
    </mc:Choice>
  </mc:AlternateContent>
  <bookViews>
    <workbookView xWindow="360" yWindow="510" windowWidth="15990" windowHeight="10320"/>
  </bookViews>
  <sheets>
    <sheet name="Holston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12" i="2" l="1"/>
  <c r="G12" i="2"/>
  <c r="H11" i="2"/>
  <c r="G11" i="2"/>
  <c r="E12" i="2"/>
  <c r="D12" i="2"/>
  <c r="C12" i="2"/>
  <c r="E11" i="2"/>
  <c r="D11" i="2"/>
  <c r="C11" i="2"/>
  <c r="H33" i="2"/>
  <c r="G33" i="2"/>
  <c r="E33" i="2"/>
  <c r="D33" i="2"/>
  <c r="C33" i="2"/>
  <c r="H26" i="2"/>
  <c r="G26" i="2"/>
  <c r="E26" i="2"/>
  <c r="D26" i="2"/>
  <c r="C26" i="2"/>
  <c r="H27" i="2"/>
  <c r="G27" i="2"/>
  <c r="E27" i="2"/>
  <c r="D27" i="2"/>
  <c r="C27" i="2"/>
  <c r="H32" i="2" l="1"/>
  <c r="G32" i="2"/>
  <c r="E32" i="2"/>
  <c r="D32" i="2"/>
  <c r="C32" i="2"/>
  <c r="H34" i="2"/>
  <c r="G34" i="2"/>
  <c r="E34" i="2"/>
  <c r="D34" i="2"/>
  <c r="C34" i="2"/>
  <c r="H52" i="2" l="1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5" i="2"/>
  <c r="G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C21" i="2"/>
  <c r="D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E529" i="1"/>
  <c r="D529" i="1"/>
  <c r="E528" i="1"/>
  <c r="D528" i="1"/>
  <c r="L527" i="1"/>
  <c r="H527" i="1"/>
  <c r="H528" i="1" s="1"/>
  <c r="G527" i="1"/>
  <c r="G528" i="1" s="1"/>
  <c r="F527" i="1"/>
  <c r="I527" i="1" s="1"/>
  <c r="I528" i="1" s="1"/>
  <c r="F49" i="2" l="1"/>
  <c r="L48" i="2"/>
  <c r="L52" i="2"/>
  <c r="F52" i="2"/>
  <c r="B52" i="2"/>
  <c r="J52" i="2" s="1"/>
  <c r="F47" i="2"/>
  <c r="L51" i="2"/>
  <c r="F51" i="2"/>
  <c r="B51" i="2"/>
  <c r="L50" i="2"/>
  <c r="F50" i="2"/>
  <c r="B50" i="2"/>
  <c r="J50" i="2" s="1"/>
  <c r="L47" i="2"/>
  <c r="L49" i="2"/>
  <c r="B49" i="2"/>
  <c r="J49" i="2" s="1"/>
  <c r="F46" i="2"/>
  <c r="L46" i="2"/>
  <c r="L44" i="2"/>
  <c r="F48" i="2"/>
  <c r="B48" i="2"/>
  <c r="I48" i="2" s="1"/>
  <c r="L42" i="2"/>
  <c r="L45" i="2"/>
  <c r="B47" i="2"/>
  <c r="I47" i="2" s="1"/>
  <c r="B46" i="2"/>
  <c r="I46" i="2" s="1"/>
  <c r="F45" i="2"/>
  <c r="B45" i="2"/>
  <c r="J45" i="2" s="1"/>
  <c r="F43" i="2"/>
  <c r="F44" i="2"/>
  <c r="B44" i="2"/>
  <c r="I44" i="2" s="1"/>
  <c r="F41" i="2"/>
  <c r="B43" i="2"/>
  <c r="I43" i="2" s="1"/>
  <c r="L43" i="2"/>
  <c r="F42" i="2"/>
  <c r="B42" i="2"/>
  <c r="J42" i="2" s="1"/>
  <c r="L41" i="2"/>
  <c r="B41" i="2"/>
  <c r="I41" i="2" s="1"/>
  <c r="L40" i="2"/>
  <c r="F40" i="2"/>
  <c r="B40" i="2"/>
  <c r="I40" i="2" s="1"/>
  <c r="F36" i="2"/>
  <c r="L39" i="2"/>
  <c r="F39" i="2"/>
  <c r="B39" i="2"/>
  <c r="I39" i="2" s="1"/>
  <c r="F37" i="2"/>
  <c r="F35" i="2"/>
  <c r="F38" i="2"/>
  <c r="L38" i="2"/>
  <c r="B38" i="2"/>
  <c r="I38" i="2" s="1"/>
  <c r="L35" i="2"/>
  <c r="L37" i="2"/>
  <c r="B37" i="2"/>
  <c r="I37" i="2" s="1"/>
  <c r="F29" i="2"/>
  <c r="F33" i="2"/>
  <c r="L36" i="2"/>
  <c r="B36" i="2"/>
  <c r="I36" i="2" s="1"/>
  <c r="B35" i="2"/>
  <c r="I35" i="2" s="1"/>
  <c r="L34" i="2"/>
  <c r="B34" i="2"/>
  <c r="I34" i="2" s="1"/>
  <c r="F34" i="2"/>
  <c r="L33" i="2"/>
  <c r="B33" i="2"/>
  <c r="I33" i="2" s="1"/>
  <c r="F31" i="2"/>
  <c r="L32" i="2"/>
  <c r="F32" i="2"/>
  <c r="B32" i="2"/>
  <c r="I32" i="2" s="1"/>
  <c r="L30" i="2"/>
  <c r="L31" i="2"/>
  <c r="B31" i="2"/>
  <c r="I31" i="2" s="1"/>
  <c r="L29" i="2"/>
  <c r="B30" i="2"/>
  <c r="I30" i="2" s="1"/>
  <c r="F30" i="2"/>
  <c r="B29" i="2"/>
  <c r="I29" i="2" s="1"/>
  <c r="L28" i="2"/>
  <c r="B28" i="2"/>
  <c r="I28" i="2" s="1"/>
  <c r="F28" i="2"/>
  <c r="F5" i="2"/>
  <c r="L6" i="2"/>
  <c r="F13" i="2"/>
  <c r="L14" i="2"/>
  <c r="F21" i="2"/>
  <c r="L22" i="2"/>
  <c r="L26" i="2"/>
  <c r="L7" i="2"/>
  <c r="L15" i="2"/>
  <c r="L23" i="2"/>
  <c r="B7" i="2"/>
  <c r="I7" i="2" s="1"/>
  <c r="B15" i="2"/>
  <c r="I15" i="2" s="1"/>
  <c r="B23" i="2"/>
  <c r="I23" i="2" s="1"/>
  <c r="F24" i="2"/>
  <c r="F2" i="2"/>
  <c r="H55" i="2"/>
  <c r="F4" i="2"/>
  <c r="F10" i="2"/>
  <c r="F12" i="2"/>
  <c r="B17" i="2"/>
  <c r="J17" i="2" s="1"/>
  <c r="F18" i="2"/>
  <c r="F20" i="2"/>
  <c r="B25" i="2"/>
  <c r="J25" i="2" s="1"/>
  <c r="F26" i="2"/>
  <c r="F3" i="2"/>
  <c r="L4" i="2"/>
  <c r="F9" i="2"/>
  <c r="F11" i="2"/>
  <c r="L12" i="2"/>
  <c r="F17" i="2"/>
  <c r="L20" i="2"/>
  <c r="F25" i="2"/>
  <c r="F27" i="2"/>
  <c r="E54" i="2"/>
  <c r="F6" i="2"/>
  <c r="F8" i="2"/>
  <c r="B11" i="2"/>
  <c r="I11" i="2" s="1"/>
  <c r="F14" i="2"/>
  <c r="F16" i="2"/>
  <c r="B19" i="2"/>
  <c r="I19" i="2" s="1"/>
  <c r="F22" i="2"/>
  <c r="B24" i="2"/>
  <c r="J24" i="2" s="1"/>
  <c r="L2" i="2"/>
  <c r="B5" i="2"/>
  <c r="J5" i="2" s="1"/>
  <c r="F7" i="2"/>
  <c r="L8" i="2"/>
  <c r="L10" i="2"/>
  <c r="B13" i="2"/>
  <c r="J13" i="2" s="1"/>
  <c r="L16" i="2"/>
  <c r="L18" i="2"/>
  <c r="F19" i="2"/>
  <c r="B21" i="2"/>
  <c r="J21" i="2" s="1"/>
  <c r="L24" i="2"/>
  <c r="D54" i="2"/>
  <c r="L3" i="2"/>
  <c r="B9" i="2"/>
  <c r="J9" i="2" s="1"/>
  <c r="L11" i="2"/>
  <c r="F15" i="2"/>
  <c r="L19" i="2"/>
  <c r="F23" i="2"/>
  <c r="F529" i="1"/>
  <c r="B3" i="2"/>
  <c r="I3" i="2" s="1"/>
  <c r="L5" i="2"/>
  <c r="L9" i="2"/>
  <c r="L13" i="2"/>
  <c r="L17" i="2"/>
  <c r="L21" i="2"/>
  <c r="L25" i="2"/>
  <c r="B27" i="2"/>
  <c r="I27" i="2" s="1"/>
  <c r="C54" i="2"/>
  <c r="G54" i="2"/>
  <c r="B2" i="2"/>
  <c r="I2" i="2" s="1"/>
  <c r="B6" i="2"/>
  <c r="J6" i="2" s="1"/>
  <c r="B10" i="2"/>
  <c r="I10" i="2" s="1"/>
  <c r="B14" i="2"/>
  <c r="I14" i="2" s="1"/>
  <c r="B18" i="2"/>
  <c r="J18" i="2" s="1"/>
  <c r="B22" i="2"/>
  <c r="J22" i="2" s="1"/>
  <c r="B26" i="2"/>
  <c r="I26" i="2" s="1"/>
  <c r="H54" i="2"/>
  <c r="L27" i="2"/>
  <c r="G55" i="2"/>
  <c r="B4" i="2"/>
  <c r="B8" i="2"/>
  <c r="B12" i="2"/>
  <c r="B16" i="2"/>
  <c r="B20" i="2"/>
  <c r="J528" i="1"/>
  <c r="I17" i="2" l="1"/>
  <c r="I52" i="2"/>
  <c r="K52" i="2" s="1"/>
  <c r="I49" i="2"/>
  <c r="K49" i="2" s="1"/>
  <c r="I50" i="2"/>
  <c r="K50" i="2" s="1"/>
  <c r="I51" i="2"/>
  <c r="J51" i="2"/>
  <c r="J46" i="2"/>
  <c r="K46" i="2" s="1"/>
  <c r="J44" i="2"/>
  <c r="K44" i="2" s="1"/>
  <c r="J47" i="2"/>
  <c r="K47" i="2" s="1"/>
  <c r="J48" i="2"/>
  <c r="K48" i="2" s="1"/>
  <c r="I45" i="2"/>
  <c r="K45" i="2" s="1"/>
  <c r="J43" i="2"/>
  <c r="K43" i="2" s="1"/>
  <c r="J41" i="2"/>
  <c r="K41" i="2" s="1"/>
  <c r="I42" i="2"/>
  <c r="K42" i="2" s="1"/>
  <c r="J40" i="2"/>
  <c r="K40" i="2" s="1"/>
  <c r="J38" i="2"/>
  <c r="K38" i="2" s="1"/>
  <c r="J39" i="2"/>
  <c r="K39" i="2" s="1"/>
  <c r="J37" i="2"/>
  <c r="K37" i="2" s="1"/>
  <c r="J33" i="2"/>
  <c r="K33" i="2" s="1"/>
  <c r="J34" i="2"/>
  <c r="K34" i="2" s="1"/>
  <c r="J36" i="2"/>
  <c r="K36" i="2" s="1"/>
  <c r="J35" i="2"/>
  <c r="K35" i="2" s="1"/>
  <c r="J29" i="2"/>
  <c r="K29" i="2" s="1"/>
  <c r="J32" i="2"/>
  <c r="K32" i="2" s="1"/>
  <c r="J19" i="2"/>
  <c r="K19" i="2" s="1"/>
  <c r="J23" i="2"/>
  <c r="K23" i="2" s="1"/>
  <c r="J31" i="2"/>
  <c r="K31" i="2" s="1"/>
  <c r="J28" i="2"/>
  <c r="K28" i="2" s="1"/>
  <c r="J30" i="2"/>
  <c r="K30" i="2" s="1"/>
  <c r="I25" i="2"/>
  <c r="K25" i="2" s="1"/>
  <c r="K17" i="2"/>
  <c r="J11" i="2"/>
  <c r="K11" i="2" s="1"/>
  <c r="J7" i="2"/>
  <c r="K7" i="2" s="1"/>
  <c r="I5" i="2"/>
  <c r="K5" i="2" s="1"/>
  <c r="F54" i="2"/>
  <c r="I24" i="2"/>
  <c r="K24" i="2" s="1"/>
  <c r="I21" i="2"/>
  <c r="K21" i="2" s="1"/>
  <c r="J15" i="2"/>
  <c r="K15" i="2" s="1"/>
  <c r="I13" i="2"/>
  <c r="K13" i="2" s="1"/>
  <c r="I9" i="2"/>
  <c r="K9" i="2" s="1"/>
  <c r="I18" i="2"/>
  <c r="K18" i="2" s="1"/>
  <c r="J26" i="2"/>
  <c r="K26" i="2" s="1"/>
  <c r="J10" i="2"/>
  <c r="K10" i="2" s="1"/>
  <c r="J14" i="2"/>
  <c r="K14" i="2" s="1"/>
  <c r="J16" i="2"/>
  <c r="I16" i="2"/>
  <c r="J12" i="2"/>
  <c r="I12" i="2"/>
  <c r="J2" i="2"/>
  <c r="K2" i="2" s="1"/>
  <c r="I22" i="2"/>
  <c r="K22" i="2" s="1"/>
  <c r="I6" i="2"/>
  <c r="K6" i="2" s="1"/>
  <c r="B54" i="2"/>
  <c r="J54" i="2" s="1"/>
  <c r="J27" i="2"/>
  <c r="K27" i="2" s="1"/>
  <c r="J8" i="2"/>
  <c r="I8" i="2"/>
  <c r="J20" i="2"/>
  <c r="I20" i="2"/>
  <c r="J4" i="2"/>
  <c r="I4" i="2"/>
  <c r="L54" i="2"/>
  <c r="J3" i="2"/>
  <c r="K3" i="2" s="1"/>
  <c r="K51" i="2" l="1"/>
  <c r="K16" i="2"/>
  <c r="K12" i="2"/>
  <c r="I54" i="2"/>
  <c r="K54" i="2" s="1"/>
  <c r="K4" i="2"/>
  <c r="K8" i="2"/>
  <c r="K20" i="2"/>
</calcChain>
</file>

<file path=xl/sharedStrings.xml><?xml version="1.0" encoding="utf-8"?>
<sst xmlns="http://schemas.openxmlformats.org/spreadsheetml/2006/main" count="2763" uniqueCount="135">
  <si>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</si>
  <si>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</si>
  <si>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</si>
  <si>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</si>
  <si>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</si>
  <si>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</si>
  <si>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</si>
  <si>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</si>
  <si>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</si>
  <si>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</si>
  <si>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Place</t>
  </si>
  <si>
    <t>Location</t>
  </si>
  <si>
    <t>Field</t>
  </si>
  <si>
    <t>Coach</t>
  </si>
  <si>
    <t>Notes</t>
  </si>
  <si>
    <t>Garden</t>
  </si>
  <si>
    <t>Away</t>
  </si>
  <si>
    <t>Home</t>
  </si>
  <si>
    <t>Marion</t>
  </si>
  <si>
    <t>Abingdon</t>
  </si>
  <si>
    <t>John S. Battle</t>
  </si>
  <si>
    <t>Rye Cove</t>
  </si>
  <si>
    <t>Grundy</t>
  </si>
  <si>
    <t>J. I. Burton</t>
  </si>
  <si>
    <t>Lebanon</t>
  </si>
  <si>
    <t xml:space="preserve"> </t>
  </si>
  <si>
    <t>Bristol</t>
  </si>
  <si>
    <t>Harry Stuart Field</t>
  </si>
  <si>
    <t>Hurricane Stadium</t>
  </si>
  <si>
    <t>Clintwood</t>
  </si>
  <si>
    <t>Ralph Cummins Stadium</t>
  </si>
  <si>
    <t>Haysi</t>
  </si>
  <si>
    <t>G</t>
  </si>
  <si>
    <t>%</t>
  </si>
  <si>
    <t>PF</t>
  </si>
  <si>
    <t>PA</t>
  </si>
  <si>
    <t>Ave</t>
  </si>
  <si>
    <t>Pt. Diff.</t>
  </si>
  <si>
    <t>Pt. %</t>
  </si>
  <si>
    <t>Points / year</t>
  </si>
  <si>
    <t>Galax</t>
  </si>
  <si>
    <t>Rural Retreat</t>
  </si>
  <si>
    <t>Community Stadium</t>
  </si>
  <si>
    <t>Castlewood</t>
  </si>
  <si>
    <t>Chilhowie</t>
  </si>
  <si>
    <t>Twin Springs</t>
  </si>
  <si>
    <t>George Wythe</t>
  </si>
  <si>
    <t>Damascus</t>
  </si>
  <si>
    <t>St. Paul</t>
  </si>
  <si>
    <t>Patrick Henry Glade Spring</t>
  </si>
  <si>
    <t>Northwood</t>
  </si>
  <si>
    <t>B. C. White Stadium</t>
  </si>
  <si>
    <t>Wytheville</t>
  </si>
  <si>
    <t>Pendleton Field</t>
  </si>
  <si>
    <t>Saltville</t>
  </si>
  <si>
    <t>Nickelsville</t>
  </si>
  <si>
    <t>Glade Spring</t>
  </si>
  <si>
    <t>Jason Matlock</t>
  </si>
  <si>
    <t>Bowman Field</t>
  </si>
  <si>
    <t>Mike Williams</t>
  </si>
  <si>
    <t>Bland County</t>
  </si>
  <si>
    <t>Bath County</t>
  </si>
  <si>
    <t>Bastian</t>
  </si>
  <si>
    <t>Eastern Montgomery</t>
  </si>
  <si>
    <t>playoff at Clintwood</t>
  </si>
  <si>
    <t>playoff at Damascus</t>
  </si>
  <si>
    <t>Neutral</t>
  </si>
  <si>
    <t>Emory</t>
  </si>
  <si>
    <t>playoff at Emory</t>
  </si>
  <si>
    <t>playoff at Galax</t>
  </si>
  <si>
    <t>playoff</t>
  </si>
  <si>
    <t>Radford</t>
  </si>
  <si>
    <t>Bill Knisley</t>
  </si>
  <si>
    <t>County Stadium</t>
  </si>
  <si>
    <t>Rich Valley</t>
  </si>
  <si>
    <t>Chatham Hill</t>
  </si>
  <si>
    <t>Fries</t>
  </si>
  <si>
    <t>Rural Retreat High School</t>
  </si>
  <si>
    <t>Mountain City, TN</t>
  </si>
  <si>
    <t>Mountain City</t>
  </si>
  <si>
    <t>C. A. Burton</t>
  </si>
  <si>
    <t>Joe Garrett</t>
  </si>
  <si>
    <t>Fort Chiswell</t>
  </si>
  <si>
    <t>C. F. McKenney Memorial Stadium</t>
  </si>
  <si>
    <t>forfeit - original score 7-12</t>
  </si>
  <si>
    <t>Nelson Memorial Stadium</t>
  </si>
  <si>
    <t>Honaker</t>
  </si>
  <si>
    <t>Fuller Field</t>
  </si>
  <si>
    <t>Hurley</t>
  </si>
  <si>
    <t>Pocahontas</t>
  </si>
  <si>
    <t>Pocahontas High School</t>
  </si>
  <si>
    <t>playoff at Rural Retreat</t>
  </si>
  <si>
    <t>Communtiy Stadium</t>
  </si>
  <si>
    <t>Volunteer, TN</t>
  </si>
  <si>
    <t>Ervinton</t>
  </si>
  <si>
    <t>Jonesville</t>
  </si>
  <si>
    <t>Cloudland, TN</t>
  </si>
  <si>
    <t>Tom Ely</t>
  </si>
  <si>
    <t>Falcon Stadium</t>
  </si>
  <si>
    <t>Auburn</t>
  </si>
  <si>
    <t>Independence</t>
  </si>
  <si>
    <t>Floyd County</t>
  </si>
  <si>
    <t>Covington</t>
  </si>
  <si>
    <t>1OT</t>
  </si>
  <si>
    <t>Johnson County, TN</t>
  </si>
  <si>
    <t>Don Miller</t>
  </si>
  <si>
    <t>Duane Alderman</t>
  </si>
  <si>
    <t>Riner</t>
  </si>
  <si>
    <t>B. C. White Field</t>
  </si>
  <si>
    <t>James River</t>
  </si>
  <si>
    <t>Buchanan</t>
  </si>
  <si>
    <t>West Wilkes, NC</t>
  </si>
  <si>
    <t>Bill Clear</t>
  </si>
  <si>
    <t>Eagles Nest</t>
  </si>
  <si>
    <t>West Wilkes</t>
  </si>
  <si>
    <t>Nora</t>
  </si>
  <si>
    <t>Rebel Field</t>
  </si>
  <si>
    <t>Kent Garrett</t>
  </si>
  <si>
    <t>Jack Henderson</t>
  </si>
  <si>
    <t>2-8</t>
  </si>
  <si>
    <t>Floyd</t>
  </si>
  <si>
    <t>playoff at Floyd</t>
  </si>
  <si>
    <t>playoff at Covington</t>
  </si>
  <si>
    <t>playoff at Riner</t>
  </si>
  <si>
    <t>Titan Stadium</t>
  </si>
  <si>
    <t>Kip Cloninger</t>
  </si>
  <si>
    <t>Dennis Webb</t>
  </si>
  <si>
    <t>forfeit - original score 6-35</t>
  </si>
  <si>
    <t>Jeff Comer</t>
  </si>
  <si>
    <t>Parry McCluer</t>
  </si>
  <si>
    <t>Galax Athletic Field</t>
  </si>
  <si>
    <t>Henry Sink Memorial Field</t>
  </si>
  <si>
    <t>postponed</t>
  </si>
  <si>
    <t>Boodie Albert Stadium</t>
  </si>
  <si>
    <t>Dale Allison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</si>
</sst>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6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2" fontId="2" fillId="0" borderId="1" xfId="0" applyNumberFormat="1" applyFont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  <xf numFmtId="1" fontId="1" fillId="4" borderId="2" xfId="2" applyNumberFormat="1" applyFont="1" applyFill="1" applyBorder="1" applyAlignment="1">
      <alignment horizontal="center"/>
    </xf>
    <xf numFmtId="166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center"/>
    </xf>
    <xf numFmtId="0" fontId="2" fillId="4" borderId="2" xfId="2" applyFont="1" applyFill="1" applyBorder="1"/>
    <xf numFmtId="165" fontId="2" fillId="4" borderId="2" xfId="2" applyNumberFormat="1" applyFont="1" applyFill="1" applyBorder="1" applyAlignment="1">
      <alignment horizontal="center"/>
    </xf>
    <xf numFmtId="0" fontId="2" fillId="4" borderId="2" xfId="2" applyFont="1" applyFill="1" applyBorder="1" applyAlignment="1">
      <alignment horizontal="center"/>
    </xf>
    <xf numFmtId="168" fontId="2" fillId="4" borderId="2" xfId="2" applyNumberFormat="1" applyFont="1" applyFill="1" applyBorder="1" applyAlignment="1">
      <alignment horizontal="center"/>
    </xf>
    <xf numFmtId="0" fontId="2" fillId="0" borderId="2" xfId="2" applyFont="1" applyFill="1" applyBorder="1" applyAlignment="1">
      <alignment horizontal="center"/>
    </xf>
    <xf numFmtId="165" fontId="2" fillId="0" borderId="2" xfId="2" applyNumberFormat="1" applyFont="1" applyFill="1" applyBorder="1" applyAlignment="1">
      <alignment horizontal="center"/>
    </xf>
    <xf numFmtId="3" fontId="2" fillId="0" borderId="2" xfId="2" applyNumberFormat="1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166" fontId="2" fillId="0" borderId="2" xfId="2" applyNumberFormat="1" applyFont="1" applyFill="1" applyBorder="1" applyAlignment="1">
      <alignment horizontal="center"/>
    </xf>
    <xf numFmtId="167" fontId="2" fillId="0" borderId="2" xfId="2" applyNumberFormat="1" applyFont="1" applyFill="1" applyBorder="1" applyAlignment="1">
      <alignment horizontal="center"/>
    </xf>
    <xf numFmtId="0" fontId="2" fillId="0" borderId="2" xfId="2" applyFont="1" applyFill="1" applyBorder="1"/>
    <xf numFmtId="168" fontId="2" fillId="0" borderId="2" xfId="2" applyNumberFormat="1" applyFont="1" applyFill="1" applyBorder="1" applyAlignment="1">
      <alignment horizontal="center"/>
    </xf>
    <xf numFmtId="2" fontId="2" fillId="0" borderId="2" xfId="2" applyNumberFormat="1" applyFont="1" applyFill="1" applyBorder="1" applyAlignment="1">
      <alignment horizontal="center"/>
    </xf>
    <xf numFmtId="0" fontId="4" fillId="0" borderId="2" xfId="2" applyBorder="1"/>
    <xf numFmtId="0" fontId="2" fillId="5" borderId="1" xfId="0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>
      <alignment horizontal="left"/>
    </xf>
    <xf numFmtId="49" fontId="2" fillId="5" borderId="1" xfId="0" applyNumberFormat="1" applyFont="1" applyFill="1" applyBorder="1" applyAlignment="1">
      <alignment horizontal="center"/>
    </xf>
    <xf numFmtId="0" fontId="2" fillId="5" borderId="1" xfId="0" applyNumberFormat="1" applyFont="1" applyFill="1" applyBorder="1" applyAlignment="1" applyProtection="1">
      <alignment horizontal="left"/>
      <protection locked="0"/>
    </xf>
    <xf numFmtId="49" fontId="2" fillId="5" borderId="1" xfId="0" quotePrefix="1" applyNumberFormat="1" applyFont="1" applyFill="1" applyBorder="1" applyAlignment="1">
      <alignment horizontal="left"/>
    </xf>
  </cellXfs>
  <cellStyles count="4">
    <cellStyle name="Normal" xfId="0" builtinId="0"/>
    <cellStyle name="Normal 2" xfId="2"/>
    <cellStyle name="Result 1" xfId="3"/>
    <cellStyle name="Style 1" xfId="1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527</xdr:row>
      <xdr:rowOff>0</xdr:rowOff>
    </xdr:from>
    <xdr:to>
      <xdr:col>2</xdr:col>
      <xdr:colOff>1457325</xdr:colOff>
      <xdr:row>535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0487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15</xdr:col>
      <xdr:colOff>9525</xdr:colOff>
      <xdr:row>580</xdr:row>
      <xdr:rowOff>133350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144780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0"/>
  <sheetViews>
    <sheetView tabSelected="1" zoomScaleNormal="100" workbookViewId="0">
      <pane ySplit="1" topLeftCell="A394" activePane="bottomLeft" state="frozen"/>
      <selection pane="bottomLeft" activeCell="M402" sqref="M402"/>
    </sheetView>
  </sheetViews>
  <sheetFormatPr defaultRowHeight="12.75" x14ac:dyDescent="0.2"/>
  <cols>
    <col min="1" max="1" width="6" style="10" customWidth="1"/>
    <col min="2" max="2" width="6.7109375" style="11" customWidth="1"/>
    <col min="3" max="3" width="27" style="12" customWidth="1"/>
    <col min="4" max="4" width="7.2851562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8" customWidth="1"/>
    <col min="13" max="13" width="32.5703125" style="14" customWidth="1"/>
    <col min="14" max="14" width="24.28515625" style="12" customWidth="1"/>
    <col min="15" max="15" width="35.285156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10">
        <v>1964</v>
      </c>
      <c r="B2" s="11">
        <v>41885</v>
      </c>
      <c r="C2" s="12" t="s">
        <v>49</v>
      </c>
      <c r="D2" s="10">
        <v>0</v>
      </c>
      <c r="E2" s="10">
        <v>6</v>
      </c>
      <c r="F2" s="10" t="s">
        <v>7</v>
      </c>
      <c r="H2" s="10">
        <v>1</v>
      </c>
      <c r="K2" s="13" t="s">
        <v>17</v>
      </c>
      <c r="L2" s="14" t="s">
        <v>47</v>
      </c>
      <c r="N2" s="12" t="s">
        <v>72</v>
      </c>
    </row>
    <row r="3" spans="1:15" ht="14.25" customHeight="1" x14ac:dyDescent="0.2">
      <c r="A3" s="10">
        <v>1964</v>
      </c>
      <c r="B3" s="11">
        <v>41893</v>
      </c>
      <c r="C3" s="12" t="s">
        <v>44</v>
      </c>
      <c r="D3" s="10">
        <v>6</v>
      </c>
      <c r="E3" s="10">
        <v>36</v>
      </c>
      <c r="F3" s="10" t="s">
        <v>7</v>
      </c>
      <c r="H3" s="10">
        <v>1</v>
      </c>
      <c r="K3" s="13" t="s">
        <v>16</v>
      </c>
      <c r="L3" s="14" t="s">
        <v>44</v>
      </c>
      <c r="N3" s="12" t="s">
        <v>72</v>
      </c>
    </row>
    <row r="4" spans="1:15" ht="14.25" customHeight="1" x14ac:dyDescent="0.2">
      <c r="A4" s="10">
        <v>1964</v>
      </c>
      <c r="B4" s="11">
        <v>41900</v>
      </c>
      <c r="C4" s="12" t="s">
        <v>19</v>
      </c>
      <c r="D4" s="10">
        <v>13</v>
      </c>
      <c r="E4" s="10">
        <v>13</v>
      </c>
      <c r="F4" s="10" t="s">
        <v>8</v>
      </c>
      <c r="I4" s="10">
        <v>1</v>
      </c>
      <c r="K4" s="13" t="s">
        <v>17</v>
      </c>
      <c r="L4" s="14" t="s">
        <v>47</v>
      </c>
      <c r="N4" s="12" t="s">
        <v>72</v>
      </c>
    </row>
    <row r="5" spans="1:15" ht="14.25" customHeight="1" x14ac:dyDescent="0.2">
      <c r="A5" s="10">
        <v>1964</v>
      </c>
      <c r="B5" s="11">
        <v>41907</v>
      </c>
      <c r="C5" s="12" t="s">
        <v>43</v>
      </c>
      <c r="D5" s="10">
        <v>0</v>
      </c>
      <c r="E5" s="10">
        <v>53</v>
      </c>
      <c r="F5" s="10" t="s">
        <v>7</v>
      </c>
      <c r="H5" s="10">
        <v>1</v>
      </c>
      <c r="K5" s="13" t="s">
        <v>16</v>
      </c>
      <c r="L5" s="14" t="s">
        <v>43</v>
      </c>
      <c r="N5" s="12" t="s">
        <v>72</v>
      </c>
    </row>
    <row r="6" spans="1:15" ht="14.25" customHeight="1" x14ac:dyDescent="0.2">
      <c r="A6" s="10">
        <v>1964</v>
      </c>
      <c r="B6" s="11">
        <v>41914</v>
      </c>
      <c r="C6" s="12" t="s">
        <v>41</v>
      </c>
      <c r="D6" s="10">
        <v>6</v>
      </c>
      <c r="E6" s="10">
        <v>13</v>
      </c>
      <c r="F6" s="10" t="s">
        <v>7</v>
      </c>
      <c r="H6" s="10">
        <v>1</v>
      </c>
      <c r="K6" s="13" t="s">
        <v>17</v>
      </c>
      <c r="L6" s="14" t="s">
        <v>47</v>
      </c>
      <c r="N6" s="12" t="s">
        <v>72</v>
      </c>
    </row>
    <row r="7" spans="1:15" ht="14.25" customHeight="1" x14ac:dyDescent="0.2">
      <c r="A7" s="10">
        <v>1964</v>
      </c>
      <c r="B7" s="11">
        <v>41922</v>
      </c>
      <c r="C7" s="12" t="s">
        <v>20</v>
      </c>
      <c r="D7" s="10">
        <v>0</v>
      </c>
      <c r="E7" s="10">
        <v>33</v>
      </c>
      <c r="F7" s="10" t="s">
        <v>7</v>
      </c>
      <c r="H7" s="10">
        <v>1</v>
      </c>
      <c r="K7" s="13" t="s">
        <v>16</v>
      </c>
      <c r="L7" s="14" t="s">
        <v>26</v>
      </c>
      <c r="N7" s="12" t="s">
        <v>72</v>
      </c>
    </row>
    <row r="8" spans="1:15" ht="14.25" customHeight="1" x14ac:dyDescent="0.2">
      <c r="A8" s="10">
        <v>1964</v>
      </c>
      <c r="B8" s="11">
        <v>41929</v>
      </c>
      <c r="C8" s="12" t="s">
        <v>15</v>
      </c>
      <c r="D8" s="10">
        <v>0</v>
      </c>
      <c r="E8" s="10">
        <v>19</v>
      </c>
      <c r="F8" s="10" t="s">
        <v>7</v>
      </c>
      <c r="H8" s="10">
        <v>1</v>
      </c>
      <c r="K8" s="13" t="s">
        <v>16</v>
      </c>
      <c r="L8" s="14" t="s">
        <v>22</v>
      </c>
      <c r="M8" s="14" t="s">
        <v>73</v>
      </c>
      <c r="N8" s="12" t="s">
        <v>72</v>
      </c>
    </row>
    <row r="9" spans="1:15" ht="14.25" customHeight="1" x14ac:dyDescent="0.2">
      <c r="A9" s="10">
        <v>1964</v>
      </c>
      <c r="B9" s="11">
        <v>41935</v>
      </c>
      <c r="C9" s="12" t="s">
        <v>74</v>
      </c>
      <c r="D9" s="10">
        <v>7</v>
      </c>
      <c r="E9" s="10">
        <v>41</v>
      </c>
      <c r="F9" s="10" t="s">
        <v>7</v>
      </c>
      <c r="H9" s="10">
        <v>1</v>
      </c>
      <c r="K9" s="13" t="s">
        <v>16</v>
      </c>
      <c r="L9" s="14" t="s">
        <v>75</v>
      </c>
      <c r="N9" s="12" t="s">
        <v>72</v>
      </c>
    </row>
    <row r="10" spans="1:15" ht="14.25" customHeight="1" x14ac:dyDescent="0.2">
      <c r="A10" s="10">
        <v>1964</v>
      </c>
      <c r="B10" s="11">
        <v>41942</v>
      </c>
      <c r="C10" s="12" t="s">
        <v>24</v>
      </c>
      <c r="D10" s="10">
        <v>0</v>
      </c>
      <c r="E10" s="10">
        <v>13</v>
      </c>
      <c r="F10" s="10" t="s">
        <v>7</v>
      </c>
      <c r="H10" s="10">
        <v>1</v>
      </c>
      <c r="K10" s="13" t="s">
        <v>17</v>
      </c>
      <c r="L10" s="14" t="s">
        <v>47</v>
      </c>
      <c r="N10" s="12" t="s">
        <v>72</v>
      </c>
    </row>
    <row r="11" spans="1:15" ht="14.25" customHeight="1" x14ac:dyDescent="0.2">
      <c r="A11" s="10">
        <v>1964</v>
      </c>
      <c r="B11" s="11">
        <v>41949</v>
      </c>
      <c r="C11" s="12" t="s">
        <v>76</v>
      </c>
      <c r="D11" s="10">
        <v>13</v>
      </c>
      <c r="E11" s="10">
        <v>7</v>
      </c>
      <c r="F11" s="10" t="s">
        <v>6</v>
      </c>
      <c r="G11" s="10">
        <v>1</v>
      </c>
      <c r="K11" s="13" t="s">
        <v>17</v>
      </c>
      <c r="L11" s="14" t="s">
        <v>47</v>
      </c>
      <c r="N11" s="12" t="s">
        <v>72</v>
      </c>
    </row>
    <row r="12" spans="1:15" ht="14.25" customHeight="1" x14ac:dyDescent="0.2">
      <c r="A12" s="38">
        <v>1965</v>
      </c>
      <c r="B12" s="39">
        <v>41884</v>
      </c>
      <c r="C12" s="40" t="s">
        <v>49</v>
      </c>
      <c r="D12" s="38">
        <v>7</v>
      </c>
      <c r="E12" s="38">
        <v>31</v>
      </c>
      <c r="F12" s="38" t="s">
        <v>7</v>
      </c>
      <c r="G12" s="38"/>
      <c r="H12" s="38">
        <v>1</v>
      </c>
      <c r="I12" s="38"/>
      <c r="J12" s="38"/>
      <c r="K12" s="41" t="s">
        <v>16</v>
      </c>
      <c r="L12" s="42" t="s">
        <v>56</v>
      </c>
      <c r="M12" s="42"/>
      <c r="N12" s="40" t="s">
        <v>72</v>
      </c>
      <c r="O12" s="40"/>
    </row>
    <row r="13" spans="1:15" ht="14.25" customHeight="1" x14ac:dyDescent="0.2">
      <c r="A13" s="38">
        <v>1965</v>
      </c>
      <c r="B13" s="39">
        <v>41892</v>
      </c>
      <c r="C13" s="40" t="s">
        <v>44</v>
      </c>
      <c r="D13" s="38">
        <v>0</v>
      </c>
      <c r="E13" s="38">
        <v>32</v>
      </c>
      <c r="F13" s="38" t="s">
        <v>7</v>
      </c>
      <c r="G13" s="38"/>
      <c r="H13" s="38">
        <v>1</v>
      </c>
      <c r="I13" s="38"/>
      <c r="J13" s="38"/>
      <c r="K13" s="41" t="s">
        <v>17</v>
      </c>
      <c r="L13" s="42" t="s">
        <v>47</v>
      </c>
      <c r="M13" s="42" t="s">
        <v>25</v>
      </c>
      <c r="N13" s="40" t="s">
        <v>72</v>
      </c>
      <c r="O13" s="40"/>
    </row>
    <row r="14" spans="1:15" ht="14.25" customHeight="1" x14ac:dyDescent="0.2">
      <c r="A14" s="38">
        <v>1965</v>
      </c>
      <c r="B14" s="39">
        <v>41899</v>
      </c>
      <c r="C14" s="40" t="s">
        <v>19</v>
      </c>
      <c r="D14" s="38">
        <v>0</v>
      </c>
      <c r="E14" s="38">
        <v>27</v>
      </c>
      <c r="F14" s="38" t="s">
        <v>7</v>
      </c>
      <c r="G14" s="38"/>
      <c r="H14" s="38">
        <v>1</v>
      </c>
      <c r="I14" s="38"/>
      <c r="J14" s="38"/>
      <c r="K14" s="41" t="s">
        <v>16</v>
      </c>
      <c r="L14" s="42" t="s">
        <v>19</v>
      </c>
      <c r="M14" s="42"/>
      <c r="N14" s="40" t="s">
        <v>72</v>
      </c>
      <c r="O14" s="40"/>
    </row>
    <row r="15" spans="1:15" ht="14.25" customHeight="1" x14ac:dyDescent="0.2">
      <c r="A15" s="38">
        <v>1965</v>
      </c>
      <c r="B15" s="39">
        <v>41907</v>
      </c>
      <c r="C15" s="40" t="s">
        <v>15</v>
      </c>
      <c r="D15" s="38">
        <v>7</v>
      </c>
      <c r="E15" s="38">
        <v>13</v>
      </c>
      <c r="F15" s="38" t="s">
        <v>7</v>
      </c>
      <c r="G15" s="38"/>
      <c r="H15" s="38">
        <v>1</v>
      </c>
      <c r="I15" s="38"/>
      <c r="J15" s="38"/>
      <c r="K15" s="41" t="s">
        <v>17</v>
      </c>
      <c r="L15" s="42" t="s">
        <v>47</v>
      </c>
      <c r="M15" s="42"/>
      <c r="N15" s="40" t="s">
        <v>72</v>
      </c>
      <c r="O15" s="40"/>
    </row>
    <row r="16" spans="1:15" ht="14.25" customHeight="1" x14ac:dyDescent="0.2">
      <c r="A16" s="38">
        <v>1965</v>
      </c>
      <c r="B16" s="39">
        <v>41914</v>
      </c>
      <c r="C16" s="40" t="s">
        <v>54</v>
      </c>
      <c r="D16" s="38">
        <v>0</v>
      </c>
      <c r="E16" s="38">
        <v>28</v>
      </c>
      <c r="F16" s="38" t="s">
        <v>7</v>
      </c>
      <c r="G16" s="38"/>
      <c r="H16" s="38">
        <v>1</v>
      </c>
      <c r="I16" s="38"/>
      <c r="J16" s="38"/>
      <c r="K16" s="41" t="s">
        <v>16</v>
      </c>
      <c r="L16" s="42" t="s">
        <v>54</v>
      </c>
      <c r="M16" s="42"/>
      <c r="N16" s="40" t="s">
        <v>72</v>
      </c>
      <c r="O16" s="40"/>
    </row>
    <row r="17" spans="1:15" ht="14.25" customHeight="1" x14ac:dyDescent="0.2">
      <c r="A17" s="38">
        <v>1965</v>
      </c>
      <c r="B17" s="39">
        <v>41920</v>
      </c>
      <c r="C17" s="40" t="s">
        <v>20</v>
      </c>
      <c r="D17" s="38">
        <v>6</v>
      </c>
      <c r="E17" s="38">
        <v>22</v>
      </c>
      <c r="F17" s="38" t="s">
        <v>7</v>
      </c>
      <c r="G17" s="38"/>
      <c r="H17" s="38">
        <v>1</v>
      </c>
      <c r="I17" s="38"/>
      <c r="J17" s="38"/>
      <c r="K17" s="41" t="s">
        <v>17</v>
      </c>
      <c r="L17" s="42" t="s">
        <v>47</v>
      </c>
      <c r="M17" s="42"/>
      <c r="N17" s="40" t="s">
        <v>72</v>
      </c>
      <c r="O17" s="40"/>
    </row>
    <row r="18" spans="1:15" ht="14.25" customHeight="1" x14ac:dyDescent="0.2">
      <c r="A18" s="38">
        <v>1965</v>
      </c>
      <c r="B18" s="39">
        <v>41928</v>
      </c>
      <c r="C18" s="40" t="s">
        <v>41</v>
      </c>
      <c r="D18" s="38">
        <v>2</v>
      </c>
      <c r="E18" s="38">
        <v>26</v>
      </c>
      <c r="F18" s="38" t="s">
        <v>7</v>
      </c>
      <c r="G18" s="38"/>
      <c r="H18" s="38">
        <v>1</v>
      </c>
      <c r="I18" s="38"/>
      <c r="J18" s="38"/>
      <c r="K18" s="41" t="s">
        <v>16</v>
      </c>
      <c r="L18" s="42" t="s">
        <v>41</v>
      </c>
      <c r="M18" s="42" t="s">
        <v>77</v>
      </c>
      <c r="N18" s="40" t="s">
        <v>72</v>
      </c>
      <c r="O18" s="40"/>
    </row>
    <row r="19" spans="1:15" ht="14.25" customHeight="1" x14ac:dyDescent="0.2">
      <c r="A19" s="38">
        <v>1965</v>
      </c>
      <c r="B19" s="39">
        <v>41934</v>
      </c>
      <c r="C19" s="40" t="s">
        <v>74</v>
      </c>
      <c r="D19" s="38">
        <v>14</v>
      </c>
      <c r="E19" s="38">
        <v>38</v>
      </c>
      <c r="F19" s="38" t="s">
        <v>7</v>
      </c>
      <c r="G19" s="38"/>
      <c r="H19" s="38">
        <v>1</v>
      </c>
      <c r="I19" s="38"/>
      <c r="J19" s="38"/>
      <c r="K19" s="41" t="s">
        <v>17</v>
      </c>
      <c r="L19" s="42" t="s">
        <v>47</v>
      </c>
      <c r="M19" s="42"/>
      <c r="N19" s="40" t="s">
        <v>72</v>
      </c>
      <c r="O19" s="40"/>
    </row>
    <row r="20" spans="1:15" ht="14.25" customHeight="1" x14ac:dyDescent="0.2">
      <c r="A20" s="38">
        <v>1965</v>
      </c>
      <c r="B20" s="39">
        <v>41941</v>
      </c>
      <c r="C20" s="40" t="s">
        <v>24</v>
      </c>
      <c r="D20" s="38">
        <v>34</v>
      </c>
      <c r="E20" s="38">
        <v>7</v>
      </c>
      <c r="F20" s="38" t="s">
        <v>6</v>
      </c>
      <c r="G20" s="38">
        <v>1</v>
      </c>
      <c r="H20" s="38"/>
      <c r="I20" s="38"/>
      <c r="J20" s="38"/>
      <c r="K20" s="41" t="s">
        <v>16</v>
      </c>
      <c r="L20" s="42" t="s">
        <v>24</v>
      </c>
      <c r="M20" s="42" t="s">
        <v>27</v>
      </c>
      <c r="N20" s="40" t="s">
        <v>72</v>
      </c>
      <c r="O20" s="40"/>
    </row>
    <row r="21" spans="1:15" ht="14.25" customHeight="1" x14ac:dyDescent="0.2">
      <c r="A21" s="38">
        <v>1965</v>
      </c>
      <c r="B21" s="39">
        <v>41948</v>
      </c>
      <c r="C21" s="40" t="s">
        <v>43</v>
      </c>
      <c r="D21" s="38">
        <v>0</v>
      </c>
      <c r="E21" s="38">
        <v>26</v>
      </c>
      <c r="F21" s="38" t="s">
        <v>7</v>
      </c>
      <c r="G21" s="38"/>
      <c r="H21" s="38">
        <v>1</v>
      </c>
      <c r="I21" s="38"/>
      <c r="J21" s="38"/>
      <c r="K21" s="41" t="s">
        <v>17</v>
      </c>
      <c r="L21" s="42" t="s">
        <v>47</v>
      </c>
      <c r="M21" s="42"/>
      <c r="N21" s="40" t="s">
        <v>72</v>
      </c>
      <c r="O21" s="40"/>
    </row>
    <row r="22" spans="1:15" ht="14.25" customHeight="1" x14ac:dyDescent="0.2">
      <c r="A22" s="10">
        <v>1966</v>
      </c>
      <c r="B22" s="11">
        <v>41883</v>
      </c>
      <c r="C22" s="12" t="s">
        <v>49</v>
      </c>
      <c r="D22" s="10">
        <v>0</v>
      </c>
      <c r="E22" s="10">
        <v>20</v>
      </c>
      <c r="F22" s="10" t="s">
        <v>7</v>
      </c>
      <c r="H22" s="10">
        <v>1</v>
      </c>
      <c r="K22" s="13" t="s">
        <v>17</v>
      </c>
      <c r="L22" s="14" t="s">
        <v>47</v>
      </c>
      <c r="N22" s="12" t="s">
        <v>80</v>
      </c>
    </row>
    <row r="23" spans="1:15" ht="14.25" customHeight="1" x14ac:dyDescent="0.2">
      <c r="A23" s="10">
        <v>1966</v>
      </c>
      <c r="B23" s="11">
        <v>41891</v>
      </c>
      <c r="C23" s="12" t="s">
        <v>44</v>
      </c>
      <c r="D23" s="10">
        <v>0</v>
      </c>
      <c r="E23" s="10">
        <v>58</v>
      </c>
      <c r="F23" s="10" t="s">
        <v>7</v>
      </c>
      <c r="H23" s="10">
        <v>1</v>
      </c>
      <c r="K23" s="13" t="s">
        <v>16</v>
      </c>
      <c r="L23" s="14" t="s">
        <v>44</v>
      </c>
      <c r="N23" s="12" t="s">
        <v>80</v>
      </c>
    </row>
    <row r="24" spans="1:15" ht="14.25" customHeight="1" x14ac:dyDescent="0.2">
      <c r="A24" s="10">
        <v>1966</v>
      </c>
      <c r="B24" s="11">
        <v>41898</v>
      </c>
      <c r="C24" s="12" t="s">
        <v>19</v>
      </c>
      <c r="D24" s="10">
        <v>7</v>
      </c>
      <c r="E24" s="10">
        <v>19</v>
      </c>
      <c r="F24" s="10" t="s">
        <v>7</v>
      </c>
      <c r="H24" s="10">
        <v>1</v>
      </c>
      <c r="K24" s="13" t="s">
        <v>17</v>
      </c>
      <c r="L24" s="14" t="s">
        <v>47</v>
      </c>
      <c r="N24" s="12" t="s">
        <v>80</v>
      </c>
    </row>
    <row r="25" spans="1:15" ht="14.25" customHeight="1" x14ac:dyDescent="0.2">
      <c r="A25" s="10">
        <v>1966</v>
      </c>
      <c r="B25" s="11">
        <v>41905</v>
      </c>
      <c r="C25" s="12" t="s">
        <v>78</v>
      </c>
      <c r="D25" s="10">
        <v>13</v>
      </c>
      <c r="E25" s="10">
        <v>0</v>
      </c>
      <c r="F25" s="10" t="s">
        <v>6</v>
      </c>
      <c r="G25" s="10">
        <v>1</v>
      </c>
      <c r="K25" s="13" t="s">
        <v>16</v>
      </c>
      <c r="L25" s="14" t="s">
        <v>79</v>
      </c>
      <c r="N25" s="12" t="s">
        <v>80</v>
      </c>
    </row>
    <row r="26" spans="1:15" ht="14.25" customHeight="1" x14ac:dyDescent="0.2">
      <c r="A26" s="10">
        <v>1966</v>
      </c>
      <c r="B26" s="11">
        <v>41912</v>
      </c>
      <c r="C26" s="12" t="s">
        <v>54</v>
      </c>
      <c r="D26" s="10">
        <v>6</v>
      </c>
      <c r="E26" s="10">
        <v>51</v>
      </c>
      <c r="F26" s="10" t="s">
        <v>7</v>
      </c>
      <c r="H26" s="10">
        <v>1</v>
      </c>
      <c r="K26" s="13" t="s">
        <v>17</v>
      </c>
      <c r="L26" s="14" t="s">
        <v>47</v>
      </c>
      <c r="N26" s="12" t="s">
        <v>80</v>
      </c>
    </row>
    <row r="27" spans="1:15" ht="14.25" customHeight="1" x14ac:dyDescent="0.2">
      <c r="A27" s="10">
        <v>1966</v>
      </c>
      <c r="B27" s="11">
        <v>41919</v>
      </c>
      <c r="C27" s="12" t="s">
        <v>20</v>
      </c>
      <c r="D27" s="10">
        <v>0</v>
      </c>
      <c r="E27" s="10">
        <v>20</v>
      </c>
      <c r="F27" s="10" t="s">
        <v>7</v>
      </c>
      <c r="H27" s="10">
        <v>1</v>
      </c>
      <c r="K27" s="13" t="s">
        <v>16</v>
      </c>
      <c r="L27" s="14" t="s">
        <v>26</v>
      </c>
      <c r="N27" s="12" t="s">
        <v>80</v>
      </c>
    </row>
    <row r="28" spans="1:15" ht="14.25" customHeight="1" x14ac:dyDescent="0.2">
      <c r="A28" s="10">
        <v>1966</v>
      </c>
      <c r="B28" s="11">
        <v>41926</v>
      </c>
      <c r="C28" s="12" t="s">
        <v>41</v>
      </c>
      <c r="D28" s="10">
        <v>2</v>
      </c>
      <c r="E28" s="10">
        <v>0</v>
      </c>
      <c r="F28" s="10" t="s">
        <v>6</v>
      </c>
      <c r="G28" s="10">
        <v>1</v>
      </c>
      <c r="K28" s="13" t="s">
        <v>17</v>
      </c>
      <c r="L28" s="14" t="s">
        <v>47</v>
      </c>
      <c r="N28" s="12" t="s">
        <v>80</v>
      </c>
    </row>
    <row r="29" spans="1:15" ht="14.25" customHeight="1" x14ac:dyDescent="0.2">
      <c r="A29" s="10">
        <v>1966</v>
      </c>
      <c r="B29" s="11">
        <v>41933</v>
      </c>
      <c r="C29" s="12" t="s">
        <v>74</v>
      </c>
      <c r="D29" s="10">
        <v>7</v>
      </c>
      <c r="E29" s="10">
        <v>7</v>
      </c>
      <c r="F29" s="10" t="s">
        <v>8</v>
      </c>
      <c r="I29" s="10">
        <v>1</v>
      </c>
      <c r="K29" s="13" t="s">
        <v>16</v>
      </c>
      <c r="L29" s="14" t="s">
        <v>75</v>
      </c>
      <c r="N29" s="12" t="s">
        <v>80</v>
      </c>
    </row>
    <row r="30" spans="1:15" ht="14.25" customHeight="1" x14ac:dyDescent="0.2">
      <c r="A30" s="10">
        <v>1966</v>
      </c>
      <c r="B30" s="11">
        <v>41940</v>
      </c>
      <c r="C30" s="12" t="s">
        <v>24</v>
      </c>
      <c r="D30" s="10">
        <v>6</v>
      </c>
      <c r="E30" s="10">
        <v>19</v>
      </c>
      <c r="F30" s="10" t="s">
        <v>7</v>
      </c>
      <c r="H30" s="10">
        <v>1</v>
      </c>
      <c r="K30" s="13" t="s">
        <v>17</v>
      </c>
      <c r="L30" s="14" t="s">
        <v>47</v>
      </c>
      <c r="N30" s="12" t="s">
        <v>80</v>
      </c>
    </row>
    <row r="31" spans="1:15" ht="14.25" customHeight="1" x14ac:dyDescent="0.2">
      <c r="A31" s="10">
        <v>1966</v>
      </c>
      <c r="B31" s="11">
        <v>41947</v>
      </c>
      <c r="C31" s="12" t="s">
        <v>43</v>
      </c>
      <c r="D31" s="10">
        <v>7</v>
      </c>
      <c r="E31" s="10">
        <v>40</v>
      </c>
      <c r="F31" s="10" t="s">
        <v>7</v>
      </c>
      <c r="H31" s="10">
        <v>1</v>
      </c>
      <c r="K31" s="13" t="s">
        <v>16</v>
      </c>
      <c r="L31" s="14" t="s">
        <v>43</v>
      </c>
      <c r="M31" s="14" t="s">
        <v>51</v>
      </c>
      <c r="N31" s="12" t="s">
        <v>80</v>
      </c>
    </row>
    <row r="32" spans="1:15" ht="14.25" customHeight="1" x14ac:dyDescent="0.2">
      <c r="A32" s="38">
        <v>1967</v>
      </c>
      <c r="B32" s="39">
        <v>41883</v>
      </c>
      <c r="C32" s="40" t="s">
        <v>49</v>
      </c>
      <c r="D32" s="38">
        <v>0</v>
      </c>
      <c r="E32" s="38">
        <v>28</v>
      </c>
      <c r="F32" s="38" t="s">
        <v>7</v>
      </c>
      <c r="G32" s="38"/>
      <c r="H32" s="38">
        <v>1</v>
      </c>
      <c r="I32" s="38"/>
      <c r="J32" s="38"/>
      <c r="K32" s="41" t="s">
        <v>16</v>
      </c>
      <c r="L32" s="42" t="s">
        <v>56</v>
      </c>
      <c r="M32" s="42"/>
      <c r="N32" s="40" t="s">
        <v>81</v>
      </c>
      <c r="O32" s="40"/>
    </row>
    <row r="33" spans="1:15" ht="14.25" customHeight="1" x14ac:dyDescent="0.2">
      <c r="A33" s="38">
        <v>1967</v>
      </c>
      <c r="B33" s="39">
        <v>41890</v>
      </c>
      <c r="C33" s="40" t="s">
        <v>44</v>
      </c>
      <c r="D33" s="38">
        <v>6</v>
      </c>
      <c r="E33" s="38">
        <v>24</v>
      </c>
      <c r="F33" s="38" t="s">
        <v>7</v>
      </c>
      <c r="G33" s="38"/>
      <c r="H33" s="38">
        <v>1</v>
      </c>
      <c r="I33" s="38"/>
      <c r="J33" s="38"/>
      <c r="K33" s="41" t="s">
        <v>17</v>
      </c>
      <c r="L33" s="42" t="s">
        <v>47</v>
      </c>
      <c r="M33" s="42"/>
      <c r="N33" s="40" t="s">
        <v>81</v>
      </c>
      <c r="O33" s="40"/>
    </row>
    <row r="34" spans="1:15" ht="14.25" customHeight="1" x14ac:dyDescent="0.2">
      <c r="A34" s="38">
        <v>1967</v>
      </c>
      <c r="B34" s="39">
        <v>41897</v>
      </c>
      <c r="C34" s="40" t="s">
        <v>19</v>
      </c>
      <c r="D34" s="38">
        <v>0</v>
      </c>
      <c r="E34" s="38">
        <v>18</v>
      </c>
      <c r="F34" s="38" t="s">
        <v>7</v>
      </c>
      <c r="G34" s="38"/>
      <c r="H34" s="38">
        <v>1</v>
      </c>
      <c r="I34" s="38"/>
      <c r="J34" s="38"/>
      <c r="K34" s="41" t="s">
        <v>16</v>
      </c>
      <c r="L34" s="42" t="s">
        <v>19</v>
      </c>
      <c r="M34" s="42"/>
      <c r="N34" s="40" t="s">
        <v>81</v>
      </c>
      <c r="O34" s="40"/>
    </row>
    <row r="35" spans="1:15" ht="14.25" customHeight="1" x14ac:dyDescent="0.2">
      <c r="A35" s="38">
        <v>1967</v>
      </c>
      <c r="B35" s="39">
        <v>41904</v>
      </c>
      <c r="C35" s="40" t="s">
        <v>78</v>
      </c>
      <c r="D35" s="38">
        <v>0</v>
      </c>
      <c r="E35" s="38">
        <v>53</v>
      </c>
      <c r="F35" s="38" t="s">
        <v>7</v>
      </c>
      <c r="G35" s="38"/>
      <c r="H35" s="38">
        <v>1</v>
      </c>
      <c r="I35" s="38"/>
      <c r="J35" s="38"/>
      <c r="K35" s="41" t="s">
        <v>17</v>
      </c>
      <c r="L35" s="42" t="s">
        <v>47</v>
      </c>
      <c r="M35" s="42"/>
      <c r="N35" s="40" t="s">
        <v>81</v>
      </c>
      <c r="O35" s="40"/>
    </row>
    <row r="36" spans="1:15" ht="14.25" customHeight="1" x14ac:dyDescent="0.2">
      <c r="A36" s="38">
        <v>1967</v>
      </c>
      <c r="B36" s="39">
        <v>41912</v>
      </c>
      <c r="C36" s="40" t="s">
        <v>54</v>
      </c>
      <c r="D36" s="38">
        <v>7</v>
      </c>
      <c r="E36" s="38">
        <v>33</v>
      </c>
      <c r="F36" s="38" t="s">
        <v>7</v>
      </c>
      <c r="G36" s="38"/>
      <c r="H36" s="38">
        <v>1</v>
      </c>
      <c r="I36" s="38" t="s">
        <v>25</v>
      </c>
      <c r="J36" s="38"/>
      <c r="K36" s="41" t="s">
        <v>16</v>
      </c>
      <c r="L36" s="42" t="s">
        <v>54</v>
      </c>
      <c r="M36" s="42"/>
      <c r="N36" s="40" t="s">
        <v>81</v>
      </c>
      <c r="O36" s="40"/>
    </row>
    <row r="37" spans="1:15" ht="14.25" customHeight="1" x14ac:dyDescent="0.2">
      <c r="A37" s="38">
        <v>1967</v>
      </c>
      <c r="B37" s="39">
        <v>41918</v>
      </c>
      <c r="C37" s="40" t="s">
        <v>20</v>
      </c>
      <c r="D37" s="38">
        <v>0</v>
      </c>
      <c r="E37" s="38">
        <v>46</v>
      </c>
      <c r="F37" s="38" t="s">
        <v>7</v>
      </c>
      <c r="G37" s="38"/>
      <c r="H37" s="38">
        <v>1</v>
      </c>
      <c r="I37" s="38"/>
      <c r="J37" s="38"/>
      <c r="K37" s="41" t="s">
        <v>17</v>
      </c>
      <c r="L37" s="42" t="s">
        <v>47</v>
      </c>
      <c r="M37" s="42"/>
      <c r="N37" s="40" t="s">
        <v>81</v>
      </c>
      <c r="O37" s="40"/>
    </row>
    <row r="38" spans="1:15" ht="14.25" customHeight="1" x14ac:dyDescent="0.2">
      <c r="A38" s="38">
        <v>1967</v>
      </c>
      <c r="B38" s="39">
        <v>41925</v>
      </c>
      <c r="C38" s="40" t="s">
        <v>41</v>
      </c>
      <c r="D38" s="38">
        <v>7</v>
      </c>
      <c r="E38" s="38">
        <v>31</v>
      </c>
      <c r="F38" s="38" t="s">
        <v>7</v>
      </c>
      <c r="G38" s="38"/>
      <c r="H38" s="38">
        <v>1</v>
      </c>
      <c r="I38" s="38"/>
      <c r="J38" s="38"/>
      <c r="K38" s="41" t="s">
        <v>16</v>
      </c>
      <c r="L38" s="42" t="s">
        <v>41</v>
      </c>
      <c r="M38" s="42" t="s">
        <v>77</v>
      </c>
      <c r="N38" s="40" t="s">
        <v>81</v>
      </c>
      <c r="O38" s="40"/>
    </row>
    <row r="39" spans="1:15" ht="14.25" customHeight="1" x14ac:dyDescent="0.2">
      <c r="A39" s="38">
        <v>1967</v>
      </c>
      <c r="B39" s="39">
        <v>41932</v>
      </c>
      <c r="C39" s="40" t="s">
        <v>74</v>
      </c>
      <c r="D39" s="38">
        <v>12</v>
      </c>
      <c r="E39" s="38">
        <v>10</v>
      </c>
      <c r="F39" s="38" t="s">
        <v>6</v>
      </c>
      <c r="G39" s="38">
        <v>1</v>
      </c>
      <c r="H39" s="38"/>
      <c r="I39" s="38"/>
      <c r="J39" s="38"/>
      <c r="K39" s="41" t="s">
        <v>17</v>
      </c>
      <c r="L39" s="42" t="s">
        <v>47</v>
      </c>
      <c r="M39" s="42"/>
      <c r="N39" s="40" t="s">
        <v>81</v>
      </c>
      <c r="O39" s="40"/>
    </row>
    <row r="40" spans="1:15" ht="14.25" customHeight="1" x14ac:dyDescent="0.2">
      <c r="A40" s="38">
        <v>1967</v>
      </c>
      <c r="B40" s="39">
        <v>41939</v>
      </c>
      <c r="C40" s="40" t="s">
        <v>24</v>
      </c>
      <c r="D40" s="38">
        <v>12</v>
      </c>
      <c r="E40" s="38">
        <v>53</v>
      </c>
      <c r="F40" s="38" t="s">
        <v>7</v>
      </c>
      <c r="G40" s="38"/>
      <c r="H40" s="38">
        <v>1</v>
      </c>
      <c r="I40" s="38"/>
      <c r="J40" s="38"/>
      <c r="K40" s="41" t="s">
        <v>16</v>
      </c>
      <c r="L40" s="42" t="s">
        <v>24</v>
      </c>
      <c r="M40" s="42" t="s">
        <v>27</v>
      </c>
      <c r="N40" s="40" t="s">
        <v>81</v>
      </c>
      <c r="O40" s="40"/>
    </row>
    <row r="41" spans="1:15" ht="14.25" customHeight="1" x14ac:dyDescent="0.2">
      <c r="A41" s="38">
        <v>1967</v>
      </c>
      <c r="B41" s="39">
        <v>41946</v>
      </c>
      <c r="C41" s="40" t="s">
        <v>43</v>
      </c>
      <c r="D41" s="38">
        <v>20</v>
      </c>
      <c r="E41" s="38">
        <v>25</v>
      </c>
      <c r="F41" s="38" t="s">
        <v>7</v>
      </c>
      <c r="G41" s="38"/>
      <c r="H41" s="38">
        <v>1</v>
      </c>
      <c r="I41" s="38"/>
      <c r="J41" s="38"/>
      <c r="K41" s="41" t="s">
        <v>17</v>
      </c>
      <c r="L41" s="42" t="s">
        <v>47</v>
      </c>
      <c r="M41" s="42"/>
      <c r="N41" s="40" t="s">
        <v>81</v>
      </c>
      <c r="O41" s="40"/>
    </row>
    <row r="42" spans="1:15" ht="14.25" customHeight="1" x14ac:dyDescent="0.2">
      <c r="A42" s="10">
        <v>1968</v>
      </c>
      <c r="B42" s="11">
        <v>41887</v>
      </c>
      <c r="C42" s="12" t="s">
        <v>49</v>
      </c>
      <c r="D42" s="10">
        <v>13</v>
      </c>
      <c r="E42" s="10">
        <v>31</v>
      </c>
      <c r="F42" s="10" t="s">
        <v>7</v>
      </c>
      <c r="H42" s="10">
        <v>1</v>
      </c>
      <c r="K42" s="13" t="s">
        <v>17</v>
      </c>
      <c r="L42" s="14" t="s">
        <v>47</v>
      </c>
      <c r="N42" s="12" t="s">
        <v>81</v>
      </c>
    </row>
    <row r="43" spans="1:15" ht="14.25" customHeight="1" x14ac:dyDescent="0.2">
      <c r="A43" s="10">
        <v>1968</v>
      </c>
      <c r="B43" s="11">
        <v>41895</v>
      </c>
      <c r="C43" s="12" t="s">
        <v>44</v>
      </c>
      <c r="D43" s="10">
        <v>20</v>
      </c>
      <c r="E43" s="10">
        <v>6</v>
      </c>
      <c r="F43" s="10" t="s">
        <v>6</v>
      </c>
      <c r="G43" s="10">
        <v>1</v>
      </c>
      <c r="K43" s="13" t="s">
        <v>16</v>
      </c>
      <c r="L43" s="14" t="s">
        <v>44</v>
      </c>
      <c r="N43" s="12" t="s">
        <v>81</v>
      </c>
    </row>
    <row r="44" spans="1:15" ht="14.25" customHeight="1" x14ac:dyDescent="0.2">
      <c r="A44" s="10">
        <v>1968</v>
      </c>
      <c r="B44" s="11">
        <v>41901</v>
      </c>
      <c r="C44" s="12" t="s">
        <v>19</v>
      </c>
      <c r="D44" s="10">
        <v>19</v>
      </c>
      <c r="E44" s="10">
        <v>13</v>
      </c>
      <c r="F44" s="10" t="s">
        <v>6</v>
      </c>
      <c r="G44" s="10">
        <v>1</v>
      </c>
      <c r="K44" s="13" t="s">
        <v>17</v>
      </c>
      <c r="L44" s="14" t="s">
        <v>47</v>
      </c>
      <c r="N44" s="12" t="s">
        <v>81</v>
      </c>
    </row>
    <row r="45" spans="1:15" ht="14.25" customHeight="1" x14ac:dyDescent="0.2">
      <c r="A45" s="10">
        <v>1968</v>
      </c>
      <c r="B45" s="11">
        <v>41909</v>
      </c>
      <c r="C45" s="12" t="s">
        <v>78</v>
      </c>
      <c r="D45" s="10">
        <v>7</v>
      </c>
      <c r="E45" s="10">
        <v>7</v>
      </c>
      <c r="F45" s="10" t="s">
        <v>8</v>
      </c>
      <c r="I45" s="10">
        <v>1</v>
      </c>
      <c r="K45" s="13" t="s">
        <v>16</v>
      </c>
      <c r="L45" s="14" t="s">
        <v>79</v>
      </c>
      <c r="N45" s="12" t="s">
        <v>81</v>
      </c>
    </row>
    <row r="46" spans="1:15" ht="14.25" customHeight="1" x14ac:dyDescent="0.2">
      <c r="A46" s="10">
        <v>1968</v>
      </c>
      <c r="B46" s="11">
        <v>41916</v>
      </c>
      <c r="C46" s="12" t="s">
        <v>54</v>
      </c>
      <c r="D46" s="10">
        <v>20</v>
      </c>
      <c r="E46" s="10">
        <v>20</v>
      </c>
      <c r="F46" s="10" t="s">
        <v>8</v>
      </c>
      <c r="I46" s="10">
        <v>1</v>
      </c>
      <c r="K46" s="13" t="s">
        <v>17</v>
      </c>
      <c r="L46" s="14" t="s">
        <v>47</v>
      </c>
      <c r="N46" s="12" t="s">
        <v>81</v>
      </c>
    </row>
    <row r="47" spans="1:15" ht="14.25" customHeight="1" x14ac:dyDescent="0.2">
      <c r="A47" s="10">
        <v>1968</v>
      </c>
      <c r="B47" s="11">
        <v>41923</v>
      </c>
      <c r="C47" s="12" t="s">
        <v>20</v>
      </c>
      <c r="D47" s="10">
        <v>6</v>
      </c>
      <c r="E47" s="10">
        <v>53</v>
      </c>
      <c r="F47" s="10" t="s">
        <v>7</v>
      </c>
      <c r="H47" s="10">
        <v>1</v>
      </c>
      <c r="K47" s="13" t="s">
        <v>16</v>
      </c>
      <c r="L47" s="14" t="s">
        <v>26</v>
      </c>
      <c r="N47" s="12" t="s">
        <v>81</v>
      </c>
    </row>
    <row r="48" spans="1:15" ht="14.25" customHeight="1" x14ac:dyDescent="0.2">
      <c r="A48" s="10">
        <v>1968</v>
      </c>
      <c r="B48" s="11">
        <v>41931</v>
      </c>
      <c r="C48" s="12" t="s">
        <v>41</v>
      </c>
      <c r="D48" s="10">
        <v>19</v>
      </c>
      <c r="E48" s="10">
        <v>12</v>
      </c>
      <c r="F48" s="10" t="s">
        <v>6</v>
      </c>
      <c r="G48" s="10">
        <v>1</v>
      </c>
      <c r="K48" s="13" t="s">
        <v>17</v>
      </c>
      <c r="L48" s="14" t="s">
        <v>47</v>
      </c>
      <c r="N48" s="12" t="s">
        <v>81</v>
      </c>
    </row>
    <row r="49" spans="1:15" ht="14.25" customHeight="1" x14ac:dyDescent="0.2">
      <c r="A49" s="10">
        <v>1968</v>
      </c>
      <c r="B49" s="11">
        <v>41938</v>
      </c>
      <c r="C49" s="12" t="s">
        <v>74</v>
      </c>
      <c r="D49" s="10">
        <v>13</v>
      </c>
      <c r="E49" s="10">
        <v>34</v>
      </c>
      <c r="F49" s="10" t="s">
        <v>7</v>
      </c>
      <c r="H49" s="10">
        <v>1</v>
      </c>
      <c r="K49" s="13" t="s">
        <v>16</v>
      </c>
      <c r="L49" s="14" t="s">
        <v>75</v>
      </c>
      <c r="N49" s="12" t="s">
        <v>81</v>
      </c>
    </row>
    <row r="50" spans="1:15" ht="14.25" customHeight="1" x14ac:dyDescent="0.2">
      <c r="A50" s="10">
        <v>1968</v>
      </c>
      <c r="B50" s="11">
        <v>41944</v>
      </c>
      <c r="C50" s="12" t="s">
        <v>24</v>
      </c>
      <c r="D50" s="10">
        <v>14</v>
      </c>
      <c r="E50" s="10">
        <v>46</v>
      </c>
      <c r="F50" s="10" t="s">
        <v>7</v>
      </c>
      <c r="H50" s="10">
        <v>1</v>
      </c>
      <c r="K50" s="13" t="s">
        <v>17</v>
      </c>
      <c r="L50" s="14" t="s">
        <v>47</v>
      </c>
      <c r="N50" s="12" t="s">
        <v>81</v>
      </c>
    </row>
    <row r="51" spans="1:15" ht="14.25" customHeight="1" x14ac:dyDescent="0.2">
      <c r="A51" s="10">
        <v>1968</v>
      </c>
      <c r="B51" s="11">
        <v>41951</v>
      </c>
      <c r="C51" s="12" t="s">
        <v>43</v>
      </c>
      <c r="D51" s="10">
        <v>6</v>
      </c>
      <c r="E51" s="10">
        <v>16</v>
      </c>
      <c r="F51" s="10" t="s">
        <v>7</v>
      </c>
      <c r="H51" s="10">
        <v>1</v>
      </c>
      <c r="K51" s="13" t="s">
        <v>16</v>
      </c>
      <c r="L51" s="14" t="s">
        <v>43</v>
      </c>
      <c r="N51" s="12" t="s">
        <v>81</v>
      </c>
    </row>
    <row r="52" spans="1:15" ht="14.25" customHeight="1" x14ac:dyDescent="0.2">
      <c r="A52" s="38">
        <v>1969</v>
      </c>
      <c r="B52" s="39">
        <v>41886</v>
      </c>
      <c r="C52" s="40" t="s">
        <v>49</v>
      </c>
      <c r="D52" s="38">
        <v>0</v>
      </c>
      <c r="E52" s="38">
        <v>42</v>
      </c>
      <c r="F52" s="38" t="s">
        <v>7</v>
      </c>
      <c r="G52" s="38"/>
      <c r="H52" s="38">
        <v>1</v>
      </c>
      <c r="I52" s="38"/>
      <c r="J52" s="38"/>
      <c r="K52" s="41" t="s">
        <v>16</v>
      </c>
      <c r="L52" s="42" t="s">
        <v>56</v>
      </c>
      <c r="M52" s="42"/>
      <c r="N52" s="40" t="s">
        <v>81</v>
      </c>
      <c r="O52" s="40"/>
    </row>
    <row r="53" spans="1:15" ht="14.25" customHeight="1" x14ac:dyDescent="0.2">
      <c r="A53" s="38">
        <v>1969</v>
      </c>
      <c r="B53" s="39">
        <v>41894</v>
      </c>
      <c r="C53" s="40" t="s">
        <v>44</v>
      </c>
      <c r="D53" s="38">
        <v>6</v>
      </c>
      <c r="E53" s="38">
        <v>0</v>
      </c>
      <c r="F53" s="38" t="s">
        <v>6</v>
      </c>
      <c r="G53" s="38">
        <v>1</v>
      </c>
      <c r="H53" s="38"/>
      <c r="I53" s="38"/>
      <c r="J53" s="38"/>
      <c r="K53" s="41" t="s">
        <v>17</v>
      </c>
      <c r="L53" s="42" t="s">
        <v>47</v>
      </c>
      <c r="M53" s="42"/>
      <c r="N53" s="40" t="s">
        <v>81</v>
      </c>
      <c r="O53" s="40"/>
    </row>
    <row r="54" spans="1:15" ht="14.25" customHeight="1" x14ac:dyDescent="0.2">
      <c r="A54" s="38">
        <v>1969</v>
      </c>
      <c r="B54" s="39">
        <v>41908</v>
      </c>
      <c r="C54" s="40" t="s">
        <v>78</v>
      </c>
      <c r="D54" s="38">
        <v>6</v>
      </c>
      <c r="E54" s="38">
        <v>14</v>
      </c>
      <c r="F54" s="38" t="s">
        <v>7</v>
      </c>
      <c r="G54" s="38"/>
      <c r="H54" s="38">
        <v>1</v>
      </c>
      <c r="I54" s="38"/>
      <c r="J54" s="38"/>
      <c r="K54" s="41" t="s">
        <v>17</v>
      </c>
      <c r="L54" s="42" t="s">
        <v>47</v>
      </c>
      <c r="M54" s="42"/>
      <c r="N54" s="40" t="s">
        <v>81</v>
      </c>
      <c r="O54" s="40"/>
    </row>
    <row r="55" spans="1:15" ht="14.25" customHeight="1" x14ac:dyDescent="0.2">
      <c r="A55" s="38">
        <v>1969</v>
      </c>
      <c r="B55" s="39">
        <v>41915</v>
      </c>
      <c r="C55" s="40" t="s">
        <v>54</v>
      </c>
      <c r="D55" s="38">
        <v>0</v>
      </c>
      <c r="E55" s="38">
        <v>32</v>
      </c>
      <c r="F55" s="38" t="s">
        <v>7</v>
      </c>
      <c r="G55" s="38"/>
      <c r="H55" s="38">
        <v>1</v>
      </c>
      <c r="I55" s="38"/>
      <c r="J55" s="38"/>
      <c r="K55" s="41" t="s">
        <v>16</v>
      </c>
      <c r="L55" s="42" t="s">
        <v>54</v>
      </c>
      <c r="M55" s="42"/>
      <c r="N55" s="40" t="s">
        <v>81</v>
      </c>
      <c r="O55" s="40"/>
    </row>
    <row r="56" spans="1:15" ht="14.25" customHeight="1" x14ac:dyDescent="0.2">
      <c r="A56" s="38">
        <v>1969</v>
      </c>
      <c r="B56" s="39">
        <v>41922</v>
      </c>
      <c r="C56" s="40" t="s">
        <v>93</v>
      </c>
      <c r="D56" s="38">
        <v>34</v>
      </c>
      <c r="E56" s="38">
        <v>0</v>
      </c>
      <c r="F56" s="38" t="s">
        <v>6</v>
      </c>
      <c r="G56" s="38">
        <v>1</v>
      </c>
      <c r="H56" s="38"/>
      <c r="I56" s="38"/>
      <c r="J56" s="38"/>
      <c r="K56" s="41"/>
      <c r="L56" s="42"/>
      <c r="M56" s="42"/>
      <c r="N56" s="40" t="s">
        <v>81</v>
      </c>
      <c r="O56" s="40"/>
    </row>
    <row r="57" spans="1:15" ht="14.25" customHeight="1" x14ac:dyDescent="0.2">
      <c r="A57" s="38">
        <v>1969</v>
      </c>
      <c r="B57" s="39">
        <v>41929</v>
      </c>
      <c r="C57" s="40" t="s">
        <v>41</v>
      </c>
      <c r="D57" s="38">
        <v>0</v>
      </c>
      <c r="E57" s="38">
        <v>22</v>
      </c>
      <c r="F57" s="38" t="s">
        <v>7</v>
      </c>
      <c r="G57" s="38"/>
      <c r="H57" s="38">
        <v>1</v>
      </c>
      <c r="I57" s="38"/>
      <c r="J57" s="38"/>
      <c r="K57" s="41" t="s">
        <v>16</v>
      </c>
      <c r="L57" s="42" t="s">
        <v>41</v>
      </c>
      <c r="M57" s="42" t="s">
        <v>77</v>
      </c>
      <c r="N57" s="40" t="s">
        <v>81</v>
      </c>
      <c r="O57" s="40"/>
    </row>
    <row r="58" spans="1:15" ht="14.25" customHeight="1" x14ac:dyDescent="0.2">
      <c r="A58" s="38">
        <v>1969</v>
      </c>
      <c r="B58" s="39">
        <v>41936</v>
      </c>
      <c r="C58" s="40" t="s">
        <v>74</v>
      </c>
      <c r="D58" s="38">
        <v>6</v>
      </c>
      <c r="E58" s="38">
        <v>7</v>
      </c>
      <c r="F58" s="38" t="s">
        <v>7</v>
      </c>
      <c r="G58" s="38"/>
      <c r="H58" s="38">
        <v>1</v>
      </c>
      <c r="I58" s="38"/>
      <c r="J58" s="38"/>
      <c r="K58" s="41" t="s">
        <v>17</v>
      </c>
      <c r="L58" s="42" t="s">
        <v>47</v>
      </c>
      <c r="M58" s="42"/>
      <c r="N58" s="40" t="s">
        <v>81</v>
      </c>
      <c r="O58" s="40"/>
    </row>
    <row r="59" spans="1:15" ht="14.25" customHeight="1" x14ac:dyDescent="0.2">
      <c r="A59" s="38">
        <v>1969</v>
      </c>
      <c r="B59" s="39">
        <v>41943</v>
      </c>
      <c r="C59" s="40" t="s">
        <v>24</v>
      </c>
      <c r="D59" s="38">
        <v>22</v>
      </c>
      <c r="E59" s="38">
        <v>44</v>
      </c>
      <c r="F59" s="38" t="s">
        <v>7</v>
      </c>
      <c r="G59" s="38"/>
      <c r="H59" s="38">
        <v>1</v>
      </c>
      <c r="I59" s="38"/>
      <c r="J59" s="38"/>
      <c r="K59" s="41" t="s">
        <v>16</v>
      </c>
      <c r="L59" s="42" t="s">
        <v>24</v>
      </c>
      <c r="M59" s="42" t="s">
        <v>27</v>
      </c>
      <c r="N59" s="40" t="s">
        <v>81</v>
      </c>
      <c r="O59" s="40"/>
    </row>
    <row r="60" spans="1:15" ht="14.25" customHeight="1" x14ac:dyDescent="0.2">
      <c r="A60" s="38">
        <v>1969</v>
      </c>
      <c r="B60" s="39">
        <v>41950</v>
      </c>
      <c r="C60" s="40" t="s">
        <v>43</v>
      </c>
      <c r="D60" s="38">
        <v>8</v>
      </c>
      <c r="E60" s="38">
        <v>50</v>
      </c>
      <c r="F60" s="38" t="s">
        <v>7</v>
      </c>
      <c r="G60" s="38"/>
      <c r="H60" s="38">
        <v>1</v>
      </c>
      <c r="I60" s="38"/>
      <c r="J60" s="38"/>
      <c r="K60" s="41" t="s">
        <v>17</v>
      </c>
      <c r="L60" s="42" t="s">
        <v>47</v>
      </c>
      <c r="M60" s="42"/>
      <c r="N60" s="40" t="s">
        <v>81</v>
      </c>
      <c r="O60" s="40"/>
    </row>
    <row r="61" spans="1:15" ht="14.25" customHeight="1" x14ac:dyDescent="0.2">
      <c r="A61" s="10">
        <v>1970</v>
      </c>
      <c r="B61" s="11">
        <v>41885</v>
      </c>
      <c r="C61" s="12" t="s">
        <v>49</v>
      </c>
      <c r="D61" s="10">
        <v>6</v>
      </c>
      <c r="E61" s="10">
        <v>40</v>
      </c>
      <c r="F61" s="10" t="s">
        <v>7</v>
      </c>
      <c r="H61" s="10">
        <v>1</v>
      </c>
      <c r="K61" s="13" t="s">
        <v>17</v>
      </c>
      <c r="L61" s="14" t="s">
        <v>47</v>
      </c>
      <c r="N61" s="12" t="s">
        <v>97</v>
      </c>
    </row>
    <row r="62" spans="1:15" ht="14.25" customHeight="1" x14ac:dyDescent="0.2">
      <c r="A62" s="10">
        <v>1970</v>
      </c>
      <c r="B62" s="11">
        <v>41893</v>
      </c>
      <c r="C62" s="12" t="s">
        <v>44</v>
      </c>
      <c r="D62" s="10">
        <v>16</v>
      </c>
      <c r="E62" s="10">
        <v>42</v>
      </c>
      <c r="F62" s="10" t="s">
        <v>7</v>
      </c>
      <c r="H62" s="10">
        <v>1</v>
      </c>
      <c r="K62" s="13" t="s">
        <v>16</v>
      </c>
      <c r="L62" s="14" t="s">
        <v>44</v>
      </c>
      <c r="N62" s="12" t="s">
        <v>97</v>
      </c>
    </row>
    <row r="63" spans="1:15" ht="14.25" customHeight="1" x14ac:dyDescent="0.2">
      <c r="A63" s="10">
        <v>1970</v>
      </c>
      <c r="B63" s="11">
        <v>41900</v>
      </c>
      <c r="C63" s="12" t="s">
        <v>43</v>
      </c>
      <c r="D63" s="10">
        <v>12</v>
      </c>
      <c r="E63" s="10">
        <v>31</v>
      </c>
      <c r="F63" s="10" t="s">
        <v>7</v>
      </c>
      <c r="H63" s="10">
        <v>1</v>
      </c>
      <c r="K63" s="13" t="s">
        <v>16</v>
      </c>
      <c r="L63" s="14" t="s">
        <v>43</v>
      </c>
      <c r="N63" s="12" t="s">
        <v>97</v>
      </c>
    </row>
    <row r="64" spans="1:15" ht="14.25" customHeight="1" x14ac:dyDescent="0.2">
      <c r="A64" s="10">
        <v>1970</v>
      </c>
      <c r="B64" s="11">
        <v>41907</v>
      </c>
      <c r="C64" s="12" t="s">
        <v>78</v>
      </c>
      <c r="D64" s="10">
        <v>8</v>
      </c>
      <c r="E64" s="10">
        <v>22</v>
      </c>
      <c r="F64" s="10" t="s">
        <v>7</v>
      </c>
      <c r="H64" s="10">
        <v>1</v>
      </c>
      <c r="K64" s="13" t="s">
        <v>16</v>
      </c>
      <c r="L64" s="14" t="s">
        <v>79</v>
      </c>
      <c r="N64" s="12" t="s">
        <v>97</v>
      </c>
    </row>
    <row r="65" spans="1:15" ht="14.25" customHeight="1" x14ac:dyDescent="0.2">
      <c r="A65" s="10">
        <v>1970</v>
      </c>
      <c r="B65" s="11">
        <v>41914</v>
      </c>
      <c r="C65" s="12" t="s">
        <v>54</v>
      </c>
      <c r="D65" s="10">
        <v>8</v>
      </c>
      <c r="E65" s="10">
        <v>23</v>
      </c>
      <c r="F65" s="10" t="s">
        <v>7</v>
      </c>
      <c r="H65" s="10">
        <v>1</v>
      </c>
      <c r="K65" s="13" t="s">
        <v>17</v>
      </c>
      <c r="L65" s="14" t="s">
        <v>47</v>
      </c>
      <c r="N65" s="12" t="s">
        <v>97</v>
      </c>
    </row>
    <row r="66" spans="1:15" ht="14.25" customHeight="1" x14ac:dyDescent="0.2">
      <c r="A66" s="10">
        <v>1970</v>
      </c>
      <c r="B66" s="11">
        <v>41921</v>
      </c>
      <c r="C66" s="12" t="s">
        <v>76</v>
      </c>
      <c r="D66" s="10">
        <v>51</v>
      </c>
      <c r="E66" s="10">
        <v>0</v>
      </c>
      <c r="F66" s="10" t="s">
        <v>6</v>
      </c>
      <c r="G66" s="10">
        <v>1</v>
      </c>
      <c r="K66" s="13" t="s">
        <v>17</v>
      </c>
      <c r="L66" s="14" t="s">
        <v>47</v>
      </c>
      <c r="N66" s="12" t="s">
        <v>97</v>
      </c>
    </row>
    <row r="67" spans="1:15" ht="14.25" customHeight="1" x14ac:dyDescent="0.2">
      <c r="A67" s="10">
        <v>1970</v>
      </c>
      <c r="B67" s="11">
        <v>41928</v>
      </c>
      <c r="C67" s="12" t="s">
        <v>41</v>
      </c>
      <c r="D67" s="10">
        <v>0</v>
      </c>
      <c r="E67" s="10">
        <v>14</v>
      </c>
      <c r="F67" s="10" t="s">
        <v>7</v>
      </c>
      <c r="H67" s="10">
        <v>1</v>
      </c>
      <c r="K67" s="13" t="s">
        <v>17</v>
      </c>
      <c r="L67" s="14" t="s">
        <v>47</v>
      </c>
      <c r="N67" s="12" t="s">
        <v>97</v>
      </c>
    </row>
    <row r="68" spans="1:15" ht="14.25" customHeight="1" x14ac:dyDescent="0.2">
      <c r="A68" s="10">
        <v>1970</v>
      </c>
      <c r="B68" s="11">
        <v>41935</v>
      </c>
      <c r="C68" s="12" t="s">
        <v>74</v>
      </c>
      <c r="D68" s="10">
        <v>27</v>
      </c>
      <c r="E68" s="10">
        <v>14</v>
      </c>
      <c r="F68" s="10" t="s">
        <v>6</v>
      </c>
      <c r="G68" s="10">
        <v>1</v>
      </c>
      <c r="K68" s="13" t="s">
        <v>16</v>
      </c>
      <c r="L68" s="14" t="s">
        <v>75</v>
      </c>
      <c r="N68" s="12" t="s">
        <v>97</v>
      </c>
    </row>
    <row r="69" spans="1:15" ht="14.25" customHeight="1" x14ac:dyDescent="0.2">
      <c r="A69" s="10">
        <v>1970</v>
      </c>
      <c r="B69" s="11">
        <v>41942</v>
      </c>
      <c r="C69" s="12" t="s">
        <v>24</v>
      </c>
      <c r="D69" s="10">
        <v>0</v>
      </c>
      <c r="E69" s="10">
        <v>19</v>
      </c>
      <c r="F69" s="10" t="s">
        <v>7</v>
      </c>
      <c r="H69" s="10">
        <v>1</v>
      </c>
      <c r="K69" s="13" t="s">
        <v>17</v>
      </c>
      <c r="L69" s="14" t="s">
        <v>47</v>
      </c>
      <c r="N69" s="12" t="s">
        <v>97</v>
      </c>
    </row>
    <row r="70" spans="1:15" ht="14.25" customHeight="1" x14ac:dyDescent="0.2">
      <c r="A70" s="10">
        <v>1970</v>
      </c>
      <c r="B70" s="11">
        <v>41949</v>
      </c>
      <c r="C70" s="12" t="s">
        <v>95</v>
      </c>
      <c r="D70" s="10">
        <v>6</v>
      </c>
      <c r="E70" s="10">
        <v>20</v>
      </c>
      <c r="F70" s="10" t="s">
        <v>7</v>
      </c>
      <c r="H70" s="10">
        <v>1</v>
      </c>
      <c r="K70" s="13" t="s">
        <v>17</v>
      </c>
      <c r="L70" s="14" t="s">
        <v>47</v>
      </c>
      <c r="N70" s="12" t="s">
        <v>97</v>
      </c>
    </row>
    <row r="71" spans="1:15" ht="14.25" customHeight="1" x14ac:dyDescent="0.2">
      <c r="A71" s="38">
        <v>1971</v>
      </c>
      <c r="B71" s="39">
        <v>41884</v>
      </c>
      <c r="C71" s="40" t="s">
        <v>49</v>
      </c>
      <c r="D71" s="38">
        <v>8</v>
      </c>
      <c r="E71" s="38">
        <v>32</v>
      </c>
      <c r="F71" s="38" t="s">
        <v>7</v>
      </c>
      <c r="G71" s="38"/>
      <c r="H71" s="38">
        <v>1</v>
      </c>
      <c r="I71" s="38"/>
      <c r="J71" s="38"/>
      <c r="K71" s="41" t="s">
        <v>16</v>
      </c>
      <c r="L71" s="42" t="s">
        <v>56</v>
      </c>
      <c r="M71" s="42"/>
      <c r="N71" s="40" t="s">
        <v>97</v>
      </c>
      <c r="O71" s="40"/>
    </row>
    <row r="72" spans="1:15" ht="14.25" customHeight="1" x14ac:dyDescent="0.2">
      <c r="A72" s="38">
        <v>1971</v>
      </c>
      <c r="B72" s="39">
        <v>41892</v>
      </c>
      <c r="C72" s="40" t="s">
        <v>44</v>
      </c>
      <c r="D72" s="38">
        <v>6</v>
      </c>
      <c r="E72" s="38">
        <v>53</v>
      </c>
      <c r="F72" s="38" t="s">
        <v>7</v>
      </c>
      <c r="G72" s="38"/>
      <c r="H72" s="38">
        <v>1</v>
      </c>
      <c r="I72" s="38"/>
      <c r="J72" s="38"/>
      <c r="K72" s="41" t="s">
        <v>17</v>
      </c>
      <c r="L72" s="42" t="s">
        <v>47</v>
      </c>
      <c r="M72" s="42"/>
      <c r="N72" s="40" t="s">
        <v>97</v>
      </c>
      <c r="O72" s="40"/>
    </row>
    <row r="73" spans="1:15" ht="14.25" customHeight="1" x14ac:dyDescent="0.2">
      <c r="A73" s="38">
        <v>1971</v>
      </c>
      <c r="B73" s="39">
        <v>41899</v>
      </c>
      <c r="C73" s="40" t="s">
        <v>19</v>
      </c>
      <c r="D73" s="38">
        <v>6</v>
      </c>
      <c r="E73" s="38">
        <v>36</v>
      </c>
      <c r="F73" s="38" t="s">
        <v>7</v>
      </c>
      <c r="G73" s="38"/>
      <c r="H73" s="38">
        <v>1</v>
      </c>
      <c r="I73" s="38"/>
      <c r="J73" s="38"/>
      <c r="K73" s="41" t="s">
        <v>16</v>
      </c>
      <c r="L73" s="42" t="s">
        <v>19</v>
      </c>
      <c r="M73" s="42" t="s">
        <v>98</v>
      </c>
      <c r="N73" s="40" t="s">
        <v>97</v>
      </c>
      <c r="O73" s="40"/>
    </row>
    <row r="74" spans="1:15" ht="14.25" customHeight="1" x14ac:dyDescent="0.2">
      <c r="A74" s="38">
        <v>1971</v>
      </c>
      <c r="B74" s="39">
        <v>41906</v>
      </c>
      <c r="C74" s="40" t="s">
        <v>78</v>
      </c>
      <c r="D74" s="38">
        <v>38</v>
      </c>
      <c r="E74" s="38">
        <v>0</v>
      </c>
      <c r="F74" s="38" t="s">
        <v>6</v>
      </c>
      <c r="G74" s="38">
        <v>1</v>
      </c>
      <c r="H74" s="38"/>
      <c r="I74" s="38"/>
      <c r="J74" s="38"/>
      <c r="K74" s="41" t="s">
        <v>17</v>
      </c>
      <c r="L74" s="42" t="s">
        <v>47</v>
      </c>
      <c r="M74" s="42"/>
      <c r="N74" s="40" t="s">
        <v>97</v>
      </c>
      <c r="O74" s="40"/>
    </row>
    <row r="75" spans="1:15" ht="14.25" customHeight="1" x14ac:dyDescent="0.2">
      <c r="A75" s="38">
        <v>1971</v>
      </c>
      <c r="B75" s="39">
        <v>41912</v>
      </c>
      <c r="C75" s="40" t="s">
        <v>54</v>
      </c>
      <c r="D75" s="38">
        <v>20</v>
      </c>
      <c r="E75" s="38">
        <v>42</v>
      </c>
      <c r="F75" s="38" t="s">
        <v>7</v>
      </c>
      <c r="G75" s="38"/>
      <c r="H75" s="38">
        <v>1</v>
      </c>
      <c r="I75" s="38"/>
      <c r="J75" s="38"/>
      <c r="K75" s="41" t="s">
        <v>16</v>
      </c>
      <c r="L75" s="42" t="s">
        <v>54</v>
      </c>
      <c r="M75" s="42"/>
      <c r="N75" s="40" t="s">
        <v>97</v>
      </c>
      <c r="O75" s="40"/>
    </row>
    <row r="76" spans="1:15" ht="14.25" customHeight="1" x14ac:dyDescent="0.2">
      <c r="A76" s="38">
        <v>1971</v>
      </c>
      <c r="B76" s="39">
        <v>41919</v>
      </c>
      <c r="C76" s="40" t="s">
        <v>82</v>
      </c>
      <c r="D76" s="38">
        <v>0</v>
      </c>
      <c r="E76" s="38">
        <v>28</v>
      </c>
      <c r="F76" s="38" t="s">
        <v>7</v>
      </c>
      <c r="G76" s="38"/>
      <c r="H76" s="38">
        <v>1</v>
      </c>
      <c r="I76" s="38"/>
      <c r="J76" s="38"/>
      <c r="K76" s="41" t="s">
        <v>16</v>
      </c>
      <c r="L76" s="42" t="s">
        <v>82</v>
      </c>
      <c r="M76" s="42" t="s">
        <v>83</v>
      </c>
      <c r="N76" s="40" t="s">
        <v>97</v>
      </c>
      <c r="O76" s="40"/>
    </row>
    <row r="77" spans="1:15" ht="14.25" customHeight="1" x14ac:dyDescent="0.2">
      <c r="A77" s="38">
        <v>1971</v>
      </c>
      <c r="B77" s="39">
        <v>41927</v>
      </c>
      <c r="C77" s="40" t="s">
        <v>41</v>
      </c>
      <c r="D77" s="38">
        <v>0</v>
      </c>
      <c r="E77" s="38">
        <v>32</v>
      </c>
      <c r="F77" s="38" t="s">
        <v>7</v>
      </c>
      <c r="G77" s="38"/>
      <c r="H77" s="38">
        <v>1</v>
      </c>
      <c r="I77" s="38"/>
      <c r="J77" s="38"/>
      <c r="K77" s="41" t="s">
        <v>16</v>
      </c>
      <c r="L77" s="42" t="s">
        <v>41</v>
      </c>
      <c r="M77" s="42" t="s">
        <v>77</v>
      </c>
      <c r="N77" s="40" t="s">
        <v>97</v>
      </c>
      <c r="O77" s="40"/>
    </row>
    <row r="78" spans="1:15" ht="14.25" customHeight="1" x14ac:dyDescent="0.2">
      <c r="A78" s="38">
        <v>1971</v>
      </c>
      <c r="B78" s="39">
        <v>41934</v>
      </c>
      <c r="C78" s="40" t="s">
        <v>74</v>
      </c>
      <c r="D78" s="38">
        <v>6</v>
      </c>
      <c r="E78" s="38">
        <v>19</v>
      </c>
      <c r="F78" s="38" t="s">
        <v>7</v>
      </c>
      <c r="G78" s="38"/>
      <c r="H78" s="38">
        <v>1</v>
      </c>
      <c r="I78" s="38"/>
      <c r="J78" s="38"/>
      <c r="K78" s="41" t="s">
        <v>17</v>
      </c>
      <c r="L78" s="42" t="s">
        <v>47</v>
      </c>
      <c r="M78" s="42"/>
      <c r="N78" s="40" t="s">
        <v>97</v>
      </c>
      <c r="O78" s="40"/>
    </row>
    <row r="79" spans="1:15" ht="14.25" customHeight="1" x14ac:dyDescent="0.2">
      <c r="A79" s="38">
        <v>1971</v>
      </c>
      <c r="B79" s="39">
        <v>41940</v>
      </c>
      <c r="C79" s="40" t="s">
        <v>24</v>
      </c>
      <c r="D79" s="38">
        <v>6</v>
      </c>
      <c r="E79" s="38">
        <v>19</v>
      </c>
      <c r="F79" s="38" t="s">
        <v>7</v>
      </c>
      <c r="G79" s="38"/>
      <c r="H79" s="38">
        <v>1</v>
      </c>
      <c r="I79" s="38"/>
      <c r="J79" s="38"/>
      <c r="K79" s="41" t="s">
        <v>16</v>
      </c>
      <c r="L79" s="42" t="s">
        <v>24</v>
      </c>
      <c r="M79" s="42"/>
      <c r="N79" s="40" t="s">
        <v>97</v>
      </c>
      <c r="O79" s="40"/>
    </row>
    <row r="80" spans="1:15" ht="14.25" customHeight="1" x14ac:dyDescent="0.2">
      <c r="A80" s="38">
        <v>1971</v>
      </c>
      <c r="B80" s="39">
        <v>41948</v>
      </c>
      <c r="C80" s="40" t="s">
        <v>43</v>
      </c>
      <c r="D80" s="38">
        <v>12</v>
      </c>
      <c r="E80" s="38">
        <v>18</v>
      </c>
      <c r="F80" s="38" t="s">
        <v>7</v>
      </c>
      <c r="G80" s="38"/>
      <c r="H80" s="38">
        <v>1</v>
      </c>
      <c r="I80" s="38"/>
      <c r="J80" s="38"/>
      <c r="K80" s="41" t="s">
        <v>17</v>
      </c>
      <c r="L80" s="42" t="s">
        <v>47</v>
      </c>
      <c r="M80" s="42"/>
      <c r="N80" s="40" t="s">
        <v>97</v>
      </c>
      <c r="O80" s="40"/>
    </row>
    <row r="81" spans="1:15" ht="14.25" customHeight="1" x14ac:dyDescent="0.2">
      <c r="A81" s="10">
        <v>1972</v>
      </c>
      <c r="B81" s="11">
        <v>41884</v>
      </c>
      <c r="C81" s="12" t="s">
        <v>49</v>
      </c>
      <c r="D81" s="10">
        <v>8</v>
      </c>
      <c r="E81" s="10">
        <v>14</v>
      </c>
      <c r="F81" s="10" t="s">
        <v>7</v>
      </c>
      <c r="H81" s="10">
        <v>1</v>
      </c>
      <c r="K81" s="13" t="s">
        <v>17</v>
      </c>
      <c r="L81" s="14" t="s">
        <v>47</v>
      </c>
      <c r="N81" s="12" t="s">
        <v>97</v>
      </c>
    </row>
    <row r="82" spans="1:15" ht="14.25" customHeight="1" x14ac:dyDescent="0.2">
      <c r="A82" s="10">
        <v>1972</v>
      </c>
      <c r="B82" s="11">
        <v>41890</v>
      </c>
      <c r="C82" s="12" t="s">
        <v>44</v>
      </c>
      <c r="D82" s="10">
        <v>6</v>
      </c>
      <c r="E82" s="10">
        <v>50</v>
      </c>
      <c r="F82" s="10" t="s">
        <v>7</v>
      </c>
      <c r="H82" s="10">
        <v>1</v>
      </c>
      <c r="K82" s="13" t="s">
        <v>16</v>
      </c>
      <c r="L82" s="14" t="s">
        <v>44</v>
      </c>
      <c r="N82" s="12" t="s">
        <v>97</v>
      </c>
    </row>
    <row r="83" spans="1:15" ht="14.25" customHeight="1" x14ac:dyDescent="0.2">
      <c r="A83" s="10">
        <v>1972</v>
      </c>
      <c r="B83" s="11">
        <v>41897</v>
      </c>
      <c r="C83" s="12" t="s">
        <v>19</v>
      </c>
      <c r="D83" s="10">
        <v>0</v>
      </c>
      <c r="E83" s="10">
        <v>39</v>
      </c>
      <c r="F83" s="10" t="s">
        <v>7</v>
      </c>
      <c r="H83" s="10">
        <v>1</v>
      </c>
      <c r="K83" s="13" t="s">
        <v>17</v>
      </c>
      <c r="L83" s="14" t="s">
        <v>47</v>
      </c>
      <c r="N83" s="12" t="s">
        <v>97</v>
      </c>
    </row>
    <row r="84" spans="1:15" ht="14.25" customHeight="1" x14ac:dyDescent="0.2">
      <c r="A84" s="10">
        <v>1972</v>
      </c>
      <c r="B84" s="11">
        <v>41911</v>
      </c>
      <c r="C84" s="12" t="s">
        <v>54</v>
      </c>
      <c r="F84" s="10" t="s">
        <v>6</v>
      </c>
      <c r="G84" s="10">
        <v>1</v>
      </c>
      <c r="K84" s="13" t="s">
        <v>17</v>
      </c>
      <c r="L84" s="14" t="s">
        <v>47</v>
      </c>
      <c r="N84" s="12" t="s">
        <v>97</v>
      </c>
    </row>
    <row r="85" spans="1:15" ht="14.25" customHeight="1" x14ac:dyDescent="0.2">
      <c r="A85" s="10">
        <v>1972</v>
      </c>
      <c r="B85" s="11">
        <v>41917</v>
      </c>
      <c r="C85" s="12" t="s">
        <v>82</v>
      </c>
      <c r="D85" s="10">
        <v>20</v>
      </c>
      <c r="E85" s="10">
        <v>8</v>
      </c>
      <c r="F85" s="10" t="s">
        <v>6</v>
      </c>
      <c r="G85" s="10">
        <v>1</v>
      </c>
      <c r="K85" s="13" t="s">
        <v>17</v>
      </c>
      <c r="L85" s="14" t="s">
        <v>47</v>
      </c>
      <c r="N85" s="12" t="s">
        <v>97</v>
      </c>
    </row>
    <row r="86" spans="1:15" ht="14.25" customHeight="1" x14ac:dyDescent="0.2">
      <c r="A86" s="10">
        <v>1972</v>
      </c>
      <c r="B86" s="11">
        <v>41925</v>
      </c>
      <c r="C86" s="12" t="s">
        <v>41</v>
      </c>
      <c r="D86" s="10">
        <v>0</v>
      </c>
      <c r="E86" s="10">
        <v>2</v>
      </c>
      <c r="F86" s="10" t="s">
        <v>7</v>
      </c>
      <c r="H86" s="10">
        <v>1</v>
      </c>
      <c r="K86" s="13" t="s">
        <v>17</v>
      </c>
      <c r="L86" s="14" t="s">
        <v>47</v>
      </c>
      <c r="N86" s="12" t="s">
        <v>97</v>
      </c>
    </row>
    <row r="87" spans="1:15" ht="14.25" customHeight="1" x14ac:dyDescent="0.2">
      <c r="A87" s="10">
        <v>1972</v>
      </c>
      <c r="B87" s="11">
        <v>41932</v>
      </c>
      <c r="C87" s="12" t="s">
        <v>74</v>
      </c>
      <c r="D87" s="10">
        <v>0</v>
      </c>
      <c r="E87" s="10">
        <v>34</v>
      </c>
      <c r="F87" s="10" t="s">
        <v>7</v>
      </c>
      <c r="H87" s="10">
        <v>1</v>
      </c>
      <c r="K87" s="13" t="s">
        <v>16</v>
      </c>
      <c r="L87" s="14" t="s">
        <v>75</v>
      </c>
      <c r="N87" s="12" t="s">
        <v>97</v>
      </c>
    </row>
    <row r="88" spans="1:15" ht="14.25" customHeight="1" x14ac:dyDescent="0.2">
      <c r="A88" s="10">
        <v>1972</v>
      </c>
      <c r="B88" s="11">
        <v>41939</v>
      </c>
      <c r="C88" s="12" t="s">
        <v>109</v>
      </c>
      <c r="D88" s="10">
        <v>16</v>
      </c>
      <c r="E88" s="10">
        <v>29</v>
      </c>
      <c r="F88" s="10" t="s">
        <v>7</v>
      </c>
      <c r="H88" s="10">
        <v>1</v>
      </c>
      <c r="K88" s="13" t="s">
        <v>16</v>
      </c>
      <c r="L88" s="14" t="s">
        <v>110</v>
      </c>
      <c r="N88" s="12" t="s">
        <v>97</v>
      </c>
    </row>
    <row r="89" spans="1:15" ht="14.25" customHeight="1" x14ac:dyDescent="0.2">
      <c r="A89" s="10">
        <v>1972</v>
      </c>
      <c r="B89" s="11">
        <v>41946</v>
      </c>
      <c r="C89" s="12" t="s">
        <v>24</v>
      </c>
      <c r="D89" s="10">
        <v>18</v>
      </c>
      <c r="E89" s="10">
        <v>28</v>
      </c>
      <c r="F89" s="10" t="s">
        <v>7</v>
      </c>
      <c r="H89" s="10">
        <v>1</v>
      </c>
      <c r="K89" s="13" t="s">
        <v>17</v>
      </c>
      <c r="L89" s="14" t="s">
        <v>47</v>
      </c>
      <c r="N89" s="12" t="s">
        <v>97</v>
      </c>
    </row>
    <row r="90" spans="1:15" ht="14.25" customHeight="1" x14ac:dyDescent="0.2">
      <c r="A90" s="10">
        <v>1972</v>
      </c>
      <c r="B90" s="11">
        <v>41952</v>
      </c>
      <c r="C90" s="12" t="s">
        <v>43</v>
      </c>
      <c r="D90" s="10">
        <v>19</v>
      </c>
      <c r="E90" s="10">
        <v>0</v>
      </c>
      <c r="F90" s="10" t="s">
        <v>6</v>
      </c>
      <c r="G90" s="10">
        <v>1</v>
      </c>
      <c r="K90" s="13" t="s">
        <v>16</v>
      </c>
      <c r="L90" s="14" t="s">
        <v>43</v>
      </c>
      <c r="N90" s="12" t="s">
        <v>97</v>
      </c>
    </row>
    <row r="91" spans="1:15" ht="14.25" customHeight="1" x14ac:dyDescent="0.2">
      <c r="A91" s="38">
        <v>1973</v>
      </c>
      <c r="B91" s="39">
        <v>41885</v>
      </c>
      <c r="C91" s="40" t="s">
        <v>100</v>
      </c>
      <c r="D91" s="38">
        <v>6</v>
      </c>
      <c r="E91" s="38">
        <v>28</v>
      </c>
      <c r="F91" s="38" t="s">
        <v>7</v>
      </c>
      <c r="G91" s="38"/>
      <c r="H91" s="38">
        <v>1</v>
      </c>
      <c r="I91" s="38"/>
      <c r="J91" s="38"/>
      <c r="K91" s="41" t="s">
        <v>17</v>
      </c>
      <c r="L91" s="42" t="s">
        <v>47</v>
      </c>
      <c r="M91" s="42"/>
      <c r="N91" s="40" t="s">
        <v>112</v>
      </c>
      <c r="O91" s="40"/>
    </row>
    <row r="92" spans="1:15" ht="14.25" customHeight="1" x14ac:dyDescent="0.2">
      <c r="A92" s="38">
        <v>1973</v>
      </c>
      <c r="B92" s="39">
        <v>41890</v>
      </c>
      <c r="C92" s="40" t="s">
        <v>41</v>
      </c>
      <c r="D92" s="38">
        <v>0</v>
      </c>
      <c r="E92" s="38">
        <v>26</v>
      </c>
      <c r="F92" s="38" t="s">
        <v>7</v>
      </c>
      <c r="G92" s="38"/>
      <c r="H92" s="38">
        <v>1</v>
      </c>
      <c r="I92" s="38"/>
      <c r="J92" s="38"/>
      <c r="K92" s="41" t="s">
        <v>16</v>
      </c>
      <c r="L92" s="42" t="s">
        <v>41</v>
      </c>
      <c r="M92" s="42" t="s">
        <v>77</v>
      </c>
      <c r="N92" s="40" t="s">
        <v>112</v>
      </c>
      <c r="O92" s="40" t="s">
        <v>25</v>
      </c>
    </row>
    <row r="93" spans="1:15" ht="14.25" customHeight="1" x14ac:dyDescent="0.2">
      <c r="A93" s="38">
        <v>1973</v>
      </c>
      <c r="B93" s="39">
        <v>41896</v>
      </c>
      <c r="C93" s="40" t="s">
        <v>44</v>
      </c>
      <c r="D93" s="38">
        <v>6</v>
      </c>
      <c r="E93" s="38">
        <v>44</v>
      </c>
      <c r="F93" s="38" t="s">
        <v>7</v>
      </c>
      <c r="G93" s="38"/>
      <c r="H93" s="38">
        <v>1</v>
      </c>
      <c r="I93" s="38"/>
      <c r="J93" s="38"/>
      <c r="K93" s="41" t="s">
        <v>17</v>
      </c>
      <c r="L93" s="42" t="s">
        <v>47</v>
      </c>
      <c r="M93" s="42"/>
      <c r="N93" s="40" t="s">
        <v>112</v>
      </c>
      <c r="O93" s="40"/>
    </row>
    <row r="94" spans="1:15" ht="14.25" customHeight="1" x14ac:dyDescent="0.2">
      <c r="A94" s="38">
        <v>1973</v>
      </c>
      <c r="B94" s="39">
        <v>41903</v>
      </c>
      <c r="C94" s="40" t="s">
        <v>19</v>
      </c>
      <c r="D94" s="38">
        <v>0</v>
      </c>
      <c r="E94" s="38">
        <v>33</v>
      </c>
      <c r="F94" s="38" t="s">
        <v>7</v>
      </c>
      <c r="G94" s="38"/>
      <c r="H94" s="38">
        <v>1</v>
      </c>
      <c r="I94" s="38"/>
      <c r="J94" s="38"/>
      <c r="K94" s="41" t="s">
        <v>16</v>
      </c>
      <c r="L94" s="42" t="s">
        <v>19</v>
      </c>
      <c r="M94" s="42" t="s">
        <v>98</v>
      </c>
      <c r="N94" s="40" t="s">
        <v>112</v>
      </c>
      <c r="O94" s="40"/>
    </row>
    <row r="95" spans="1:15" ht="14.25" customHeight="1" x14ac:dyDescent="0.2">
      <c r="A95" s="38">
        <v>1973</v>
      </c>
      <c r="B95" s="39">
        <v>41917</v>
      </c>
      <c r="C95" s="40" t="s">
        <v>54</v>
      </c>
      <c r="D95" s="38">
        <v>7</v>
      </c>
      <c r="E95" s="38">
        <v>24</v>
      </c>
      <c r="F95" s="38" t="s">
        <v>7</v>
      </c>
      <c r="G95" s="38"/>
      <c r="H95" s="38">
        <v>1</v>
      </c>
      <c r="I95" s="38"/>
      <c r="J95" s="38"/>
      <c r="K95" s="41" t="s">
        <v>16</v>
      </c>
      <c r="L95" s="42" t="s">
        <v>54</v>
      </c>
      <c r="M95" s="42"/>
      <c r="N95" s="40" t="s">
        <v>112</v>
      </c>
      <c r="O95" s="40"/>
    </row>
    <row r="96" spans="1:15" ht="14.25" customHeight="1" x14ac:dyDescent="0.2">
      <c r="A96" s="38">
        <v>1973</v>
      </c>
      <c r="B96" s="39">
        <v>41924</v>
      </c>
      <c r="C96" s="40" t="s">
        <v>111</v>
      </c>
      <c r="D96" s="38">
        <v>13</v>
      </c>
      <c r="E96" s="38">
        <v>6</v>
      </c>
      <c r="F96" s="38" t="s">
        <v>6</v>
      </c>
      <c r="G96" s="38">
        <v>1</v>
      </c>
      <c r="H96" s="38"/>
      <c r="I96" s="38"/>
      <c r="J96" s="38"/>
      <c r="K96" s="41" t="s">
        <v>17</v>
      </c>
      <c r="L96" s="42" t="s">
        <v>47</v>
      </c>
      <c r="M96" s="42"/>
      <c r="N96" s="40" t="s">
        <v>112</v>
      </c>
      <c r="O96" s="40"/>
    </row>
    <row r="97" spans="1:15" ht="14.25" customHeight="1" x14ac:dyDescent="0.2">
      <c r="A97" s="38">
        <v>1973</v>
      </c>
      <c r="B97" s="39">
        <v>41932</v>
      </c>
      <c r="C97" s="40" t="s">
        <v>74</v>
      </c>
      <c r="D97" s="38">
        <v>12</v>
      </c>
      <c r="E97" s="38">
        <v>33</v>
      </c>
      <c r="F97" s="38" t="s">
        <v>7</v>
      </c>
      <c r="G97" s="38"/>
      <c r="H97" s="38">
        <v>1</v>
      </c>
      <c r="I97" s="38"/>
      <c r="J97" s="38"/>
      <c r="K97" s="41" t="s">
        <v>17</v>
      </c>
      <c r="L97" s="42" t="s">
        <v>47</v>
      </c>
      <c r="M97" s="42"/>
      <c r="N97" s="40" t="s">
        <v>112</v>
      </c>
      <c r="O97" s="40"/>
    </row>
    <row r="98" spans="1:15" ht="14.25" customHeight="1" x14ac:dyDescent="0.2">
      <c r="A98" s="38">
        <v>1973</v>
      </c>
      <c r="B98" s="39">
        <v>41938</v>
      </c>
      <c r="C98" s="40" t="s">
        <v>109</v>
      </c>
      <c r="D98" s="38">
        <v>7</v>
      </c>
      <c r="E98" s="38">
        <v>37</v>
      </c>
      <c r="F98" s="38" t="s">
        <v>7</v>
      </c>
      <c r="G98" s="38"/>
      <c r="H98" s="38">
        <v>1</v>
      </c>
      <c r="I98" s="38"/>
      <c r="J98" s="38"/>
      <c r="K98" s="41" t="s">
        <v>17</v>
      </c>
      <c r="L98" s="42" t="s">
        <v>47</v>
      </c>
      <c r="M98" s="42"/>
      <c r="N98" s="40" t="s">
        <v>112</v>
      </c>
      <c r="O98" s="40"/>
    </row>
    <row r="99" spans="1:15" ht="14.25" customHeight="1" x14ac:dyDescent="0.2">
      <c r="A99" s="38">
        <v>1973</v>
      </c>
      <c r="B99" s="39">
        <v>41945</v>
      </c>
      <c r="C99" s="40" t="s">
        <v>24</v>
      </c>
      <c r="D99" s="38">
        <v>0</v>
      </c>
      <c r="E99" s="38">
        <v>42</v>
      </c>
      <c r="F99" s="38" t="s">
        <v>7</v>
      </c>
      <c r="G99" s="38"/>
      <c r="H99" s="38">
        <v>1</v>
      </c>
      <c r="I99" s="38"/>
      <c r="J99" s="38"/>
      <c r="K99" s="41" t="s">
        <v>16</v>
      </c>
      <c r="L99" s="42" t="s">
        <v>24</v>
      </c>
      <c r="M99" s="42" t="s">
        <v>27</v>
      </c>
      <c r="N99" s="40" t="s">
        <v>112</v>
      </c>
      <c r="O99" s="40"/>
    </row>
    <row r="100" spans="1:15" ht="14.25" customHeight="1" x14ac:dyDescent="0.2">
      <c r="A100" s="38">
        <v>1973</v>
      </c>
      <c r="B100" s="39">
        <v>41952</v>
      </c>
      <c r="C100" s="40" t="s">
        <v>43</v>
      </c>
      <c r="D100" s="38">
        <v>14</v>
      </c>
      <c r="E100" s="38">
        <v>27</v>
      </c>
      <c r="F100" s="38" t="s">
        <v>7</v>
      </c>
      <c r="G100" s="38"/>
      <c r="H100" s="38">
        <v>1</v>
      </c>
      <c r="I100" s="38"/>
      <c r="J100" s="38"/>
      <c r="K100" s="41" t="s">
        <v>17</v>
      </c>
      <c r="L100" s="42" t="s">
        <v>47</v>
      </c>
      <c r="M100" s="42"/>
      <c r="N100" s="40" t="s">
        <v>112</v>
      </c>
      <c r="O100" s="40"/>
    </row>
    <row r="101" spans="1:15" ht="14.25" customHeight="1" x14ac:dyDescent="0.2">
      <c r="A101" s="10">
        <v>1974</v>
      </c>
      <c r="B101" s="11">
        <v>41881</v>
      </c>
      <c r="C101" s="12" t="s">
        <v>48</v>
      </c>
      <c r="D101" s="10">
        <v>32</v>
      </c>
      <c r="E101" s="10">
        <v>6</v>
      </c>
      <c r="F101" s="10" t="s">
        <v>6</v>
      </c>
      <c r="G101" s="10">
        <v>1</v>
      </c>
      <c r="K101" s="13" t="s">
        <v>17</v>
      </c>
      <c r="L101" s="14" t="s">
        <v>47</v>
      </c>
      <c r="N101" s="12" t="s">
        <v>112</v>
      </c>
    </row>
    <row r="102" spans="1:15" ht="14.25" customHeight="1" x14ac:dyDescent="0.2">
      <c r="A102" s="10">
        <v>1974</v>
      </c>
      <c r="B102" s="11">
        <v>41888</v>
      </c>
      <c r="C102" s="12" t="s">
        <v>41</v>
      </c>
      <c r="D102" s="10">
        <v>20</v>
      </c>
      <c r="E102" s="10">
        <v>26</v>
      </c>
      <c r="F102" s="10" t="s">
        <v>7</v>
      </c>
      <c r="H102" s="10">
        <v>1</v>
      </c>
      <c r="K102" s="13" t="s">
        <v>17</v>
      </c>
      <c r="L102" s="14" t="s">
        <v>47</v>
      </c>
      <c r="N102" s="12" t="s">
        <v>112</v>
      </c>
    </row>
    <row r="103" spans="1:15" ht="14.25" customHeight="1" x14ac:dyDescent="0.2">
      <c r="A103" s="10">
        <v>1974</v>
      </c>
      <c r="B103" s="11">
        <v>41896</v>
      </c>
      <c r="C103" s="12" t="s">
        <v>44</v>
      </c>
      <c r="D103" s="10">
        <v>14</v>
      </c>
      <c r="E103" s="10">
        <v>58</v>
      </c>
      <c r="F103" s="10" t="s">
        <v>7</v>
      </c>
      <c r="H103" s="10">
        <v>1</v>
      </c>
      <c r="K103" s="13" t="s">
        <v>16</v>
      </c>
      <c r="L103" s="14" t="s">
        <v>44</v>
      </c>
      <c r="N103" s="12" t="s">
        <v>112</v>
      </c>
    </row>
    <row r="104" spans="1:15" ht="14.25" customHeight="1" x14ac:dyDescent="0.2">
      <c r="A104" s="10">
        <v>1974</v>
      </c>
      <c r="B104" s="11">
        <v>41902</v>
      </c>
      <c r="C104" s="12" t="s">
        <v>94</v>
      </c>
      <c r="D104" s="10">
        <v>6</v>
      </c>
      <c r="E104" s="10">
        <v>24</v>
      </c>
      <c r="F104" s="10" t="s">
        <v>7</v>
      </c>
      <c r="H104" s="10">
        <v>1</v>
      </c>
      <c r="K104" s="13" t="s">
        <v>17</v>
      </c>
      <c r="L104" s="14" t="s">
        <v>47</v>
      </c>
      <c r="N104" s="12" t="s">
        <v>112</v>
      </c>
    </row>
    <row r="105" spans="1:15" ht="14.25" customHeight="1" x14ac:dyDescent="0.2">
      <c r="A105" s="10">
        <v>1974</v>
      </c>
      <c r="B105" s="11">
        <v>41909</v>
      </c>
      <c r="C105" s="12" t="s">
        <v>21</v>
      </c>
      <c r="D105" s="10">
        <v>20</v>
      </c>
      <c r="E105" s="10">
        <v>34</v>
      </c>
      <c r="F105" s="10" t="s">
        <v>7</v>
      </c>
      <c r="H105" s="10">
        <v>1</v>
      </c>
      <c r="K105" s="13" t="s">
        <v>16</v>
      </c>
      <c r="L105" s="14" t="s">
        <v>21</v>
      </c>
      <c r="M105" s="14" t="s">
        <v>113</v>
      </c>
      <c r="N105" s="12" t="s">
        <v>112</v>
      </c>
    </row>
    <row r="106" spans="1:15" ht="14.25" customHeight="1" x14ac:dyDescent="0.2">
      <c r="A106" s="10">
        <v>1974</v>
      </c>
      <c r="B106" s="11">
        <v>41916</v>
      </c>
      <c r="C106" s="12" t="s">
        <v>54</v>
      </c>
      <c r="D106" s="10">
        <v>6</v>
      </c>
      <c r="E106" s="10">
        <v>12</v>
      </c>
      <c r="F106" s="10" t="s">
        <v>7</v>
      </c>
      <c r="H106" s="10">
        <v>1</v>
      </c>
      <c r="K106" s="13" t="s">
        <v>17</v>
      </c>
      <c r="L106" s="14" t="s">
        <v>47</v>
      </c>
      <c r="N106" s="12" t="s">
        <v>112</v>
      </c>
    </row>
    <row r="107" spans="1:15" ht="14.25" customHeight="1" x14ac:dyDescent="0.2">
      <c r="A107" s="10">
        <v>1974</v>
      </c>
      <c r="B107" s="11">
        <v>41924</v>
      </c>
      <c r="C107" s="12" t="s">
        <v>111</v>
      </c>
      <c r="D107" s="10">
        <v>0</v>
      </c>
      <c r="E107" s="10">
        <v>0</v>
      </c>
      <c r="F107" s="10" t="s">
        <v>8</v>
      </c>
      <c r="I107" s="10">
        <v>1</v>
      </c>
      <c r="K107" s="13" t="s">
        <v>16</v>
      </c>
      <c r="L107" s="14" t="s">
        <v>114</v>
      </c>
      <c r="N107" s="12" t="s">
        <v>112</v>
      </c>
    </row>
    <row r="108" spans="1:15" ht="14.25" customHeight="1" x14ac:dyDescent="0.2">
      <c r="A108" s="10">
        <v>1974</v>
      </c>
      <c r="B108" s="11">
        <v>41930</v>
      </c>
      <c r="C108" s="12" t="s">
        <v>74</v>
      </c>
      <c r="D108" s="10">
        <v>21</v>
      </c>
      <c r="E108" s="10">
        <v>14</v>
      </c>
      <c r="F108" s="10" t="s">
        <v>6</v>
      </c>
      <c r="G108" s="10">
        <v>1</v>
      </c>
      <c r="K108" s="13" t="s">
        <v>16</v>
      </c>
      <c r="L108" s="14" t="s">
        <v>75</v>
      </c>
      <c r="N108" s="12" t="s">
        <v>112</v>
      </c>
    </row>
    <row r="109" spans="1:15" ht="14.25" customHeight="1" x14ac:dyDescent="0.2">
      <c r="A109" s="10">
        <v>1974</v>
      </c>
      <c r="B109" s="11">
        <v>41937</v>
      </c>
      <c r="C109" s="12" t="s">
        <v>95</v>
      </c>
      <c r="D109" s="10">
        <v>8</v>
      </c>
      <c r="E109" s="10">
        <v>24</v>
      </c>
      <c r="F109" s="10" t="s">
        <v>7</v>
      </c>
      <c r="H109" s="10">
        <v>1</v>
      </c>
      <c r="K109" s="13" t="s">
        <v>17</v>
      </c>
      <c r="L109" s="14" t="s">
        <v>47</v>
      </c>
      <c r="N109" s="12" t="s">
        <v>112</v>
      </c>
    </row>
    <row r="110" spans="1:15" ht="14.25" customHeight="1" x14ac:dyDescent="0.2">
      <c r="A110" s="10">
        <v>1974</v>
      </c>
      <c r="B110" s="11">
        <v>41944</v>
      </c>
      <c r="C110" s="12" t="s">
        <v>100</v>
      </c>
      <c r="D110" s="10">
        <v>30</v>
      </c>
      <c r="E110" s="10">
        <v>6</v>
      </c>
      <c r="F110" s="10" t="s">
        <v>6</v>
      </c>
      <c r="G110" s="10">
        <v>1</v>
      </c>
      <c r="K110" s="13" t="s">
        <v>16</v>
      </c>
      <c r="L110" s="14" t="s">
        <v>100</v>
      </c>
      <c r="N110" s="12" t="s">
        <v>112</v>
      </c>
    </row>
    <row r="111" spans="1:15" ht="14.25" customHeight="1" x14ac:dyDescent="0.2">
      <c r="A111" s="38">
        <v>1975</v>
      </c>
      <c r="B111" s="39">
        <v>41887</v>
      </c>
      <c r="C111" s="40" t="s">
        <v>41</v>
      </c>
      <c r="D111" s="38">
        <v>6</v>
      </c>
      <c r="E111" s="38">
        <v>6</v>
      </c>
      <c r="F111" s="38" t="s">
        <v>8</v>
      </c>
      <c r="G111" s="38"/>
      <c r="H111" s="38"/>
      <c r="I111" s="38">
        <v>1</v>
      </c>
      <c r="J111" s="38"/>
      <c r="K111" s="41" t="s">
        <v>16</v>
      </c>
      <c r="L111" s="42" t="s">
        <v>41</v>
      </c>
      <c r="M111" s="42" t="s">
        <v>77</v>
      </c>
      <c r="N111" s="40" t="s">
        <v>112</v>
      </c>
      <c r="O111" s="40"/>
    </row>
    <row r="112" spans="1:15" ht="14.25" customHeight="1" x14ac:dyDescent="0.2">
      <c r="A112" s="38">
        <v>1975</v>
      </c>
      <c r="B112" s="39">
        <v>41894</v>
      </c>
      <c r="C112" s="40" t="s">
        <v>44</v>
      </c>
      <c r="D112" s="38">
        <v>0</v>
      </c>
      <c r="E112" s="38">
        <v>28</v>
      </c>
      <c r="F112" s="38" t="s">
        <v>7</v>
      </c>
      <c r="G112" s="38"/>
      <c r="H112" s="38">
        <v>1</v>
      </c>
      <c r="I112" s="38"/>
      <c r="J112" s="38"/>
      <c r="K112" s="41" t="s">
        <v>17</v>
      </c>
      <c r="L112" s="42" t="s">
        <v>47</v>
      </c>
      <c r="M112" s="42"/>
      <c r="N112" s="40" t="s">
        <v>112</v>
      </c>
      <c r="O112" s="40"/>
    </row>
    <row r="113" spans="1:15" ht="14.25" customHeight="1" x14ac:dyDescent="0.2">
      <c r="A113" s="38">
        <v>1975</v>
      </c>
      <c r="B113" s="39">
        <v>41901</v>
      </c>
      <c r="C113" s="40" t="s">
        <v>94</v>
      </c>
      <c r="D113" s="38">
        <v>26</v>
      </c>
      <c r="E113" s="38">
        <v>0</v>
      </c>
      <c r="F113" s="38" t="s">
        <v>6</v>
      </c>
      <c r="G113" s="38">
        <v>1</v>
      </c>
      <c r="H113" s="38"/>
      <c r="I113" s="38"/>
      <c r="J113" s="38"/>
      <c r="K113" s="41" t="s">
        <v>16</v>
      </c>
      <c r="L113" s="42" t="s">
        <v>115</v>
      </c>
      <c r="M113" s="42" t="s">
        <v>116</v>
      </c>
      <c r="N113" s="40" t="s">
        <v>112</v>
      </c>
      <c r="O113" s="40"/>
    </row>
    <row r="114" spans="1:15" ht="14.25" customHeight="1" x14ac:dyDescent="0.2">
      <c r="A114" s="38">
        <v>1975</v>
      </c>
      <c r="B114" s="39">
        <v>41908</v>
      </c>
      <c r="C114" s="40" t="s">
        <v>21</v>
      </c>
      <c r="D114" s="38">
        <v>6</v>
      </c>
      <c r="E114" s="38">
        <v>26</v>
      </c>
      <c r="F114" s="38" t="s">
        <v>7</v>
      </c>
      <c r="G114" s="38"/>
      <c r="H114" s="38">
        <v>1</v>
      </c>
      <c r="I114" s="38"/>
      <c r="J114" s="38"/>
      <c r="K114" s="41" t="s">
        <v>17</v>
      </c>
      <c r="L114" s="42" t="s">
        <v>47</v>
      </c>
      <c r="M114" s="42"/>
      <c r="N114" s="40" t="s">
        <v>112</v>
      </c>
      <c r="O114" s="40"/>
    </row>
    <row r="115" spans="1:15" ht="14.25" customHeight="1" x14ac:dyDescent="0.2">
      <c r="A115" s="38">
        <v>1975</v>
      </c>
      <c r="B115" s="39">
        <v>41915</v>
      </c>
      <c r="C115" s="40" t="s">
        <v>54</v>
      </c>
      <c r="D115" s="38">
        <v>2</v>
      </c>
      <c r="E115" s="38">
        <v>21</v>
      </c>
      <c r="F115" s="38" t="s">
        <v>7</v>
      </c>
      <c r="G115" s="38"/>
      <c r="H115" s="38">
        <v>1</v>
      </c>
      <c r="I115" s="38"/>
      <c r="J115" s="38"/>
      <c r="K115" s="41" t="s">
        <v>16</v>
      </c>
      <c r="L115" s="42" t="s">
        <v>54</v>
      </c>
      <c r="M115" s="42"/>
      <c r="N115" s="40" t="s">
        <v>112</v>
      </c>
      <c r="O115" s="40"/>
    </row>
    <row r="116" spans="1:15" ht="14.25" customHeight="1" x14ac:dyDescent="0.2">
      <c r="A116" s="38">
        <v>1975</v>
      </c>
      <c r="B116" s="39">
        <v>41921</v>
      </c>
      <c r="C116" s="40" t="s">
        <v>88</v>
      </c>
      <c r="D116" s="38">
        <v>27</v>
      </c>
      <c r="E116" s="38">
        <v>6</v>
      </c>
      <c r="F116" s="38" t="s">
        <v>6</v>
      </c>
      <c r="G116" s="38">
        <v>1</v>
      </c>
      <c r="H116" s="38"/>
      <c r="I116" s="38"/>
      <c r="J116" s="38"/>
      <c r="K116" s="41" t="s">
        <v>16</v>
      </c>
      <c r="L116" s="42" t="s">
        <v>22</v>
      </c>
      <c r="M116" s="42" t="s">
        <v>73</v>
      </c>
      <c r="N116" s="40" t="s">
        <v>112</v>
      </c>
      <c r="O116" s="40"/>
    </row>
    <row r="117" spans="1:15" ht="14.25" customHeight="1" x14ac:dyDescent="0.2">
      <c r="A117" s="38">
        <v>1975</v>
      </c>
      <c r="B117" s="39">
        <v>41929</v>
      </c>
      <c r="C117" s="40" t="s">
        <v>74</v>
      </c>
      <c r="D117" s="38">
        <v>6</v>
      </c>
      <c r="E117" s="38">
        <v>34</v>
      </c>
      <c r="F117" s="38" t="s">
        <v>7</v>
      </c>
      <c r="G117" s="38"/>
      <c r="H117" s="38">
        <v>1</v>
      </c>
      <c r="I117" s="38"/>
      <c r="J117" s="38"/>
      <c r="K117" s="41" t="s">
        <v>17</v>
      </c>
      <c r="L117" s="42" t="s">
        <v>47</v>
      </c>
      <c r="M117" s="42"/>
      <c r="N117" s="40" t="s">
        <v>112</v>
      </c>
      <c r="O117" s="40"/>
    </row>
    <row r="118" spans="1:15" ht="14.25" customHeight="1" x14ac:dyDescent="0.2">
      <c r="A118" s="38">
        <v>1975</v>
      </c>
      <c r="B118" s="39">
        <v>41936</v>
      </c>
      <c r="C118" s="40" t="s">
        <v>95</v>
      </c>
      <c r="D118" s="38">
        <v>19</v>
      </c>
      <c r="E118" s="38">
        <v>6</v>
      </c>
      <c r="F118" s="38" t="s">
        <v>6</v>
      </c>
      <c r="G118" s="38">
        <v>1</v>
      </c>
      <c r="H118" s="38"/>
      <c r="I118" s="38"/>
      <c r="J118" s="38"/>
      <c r="K118" s="41" t="s">
        <v>16</v>
      </c>
      <c r="L118" s="42" t="s">
        <v>95</v>
      </c>
      <c r="M118" s="42"/>
      <c r="N118" s="40" t="s">
        <v>112</v>
      </c>
      <c r="O118" s="40"/>
    </row>
    <row r="119" spans="1:15" ht="14.25" customHeight="1" x14ac:dyDescent="0.2">
      <c r="A119" s="38">
        <v>1975</v>
      </c>
      <c r="B119" s="39">
        <v>41943</v>
      </c>
      <c r="C119" s="40" t="s">
        <v>100</v>
      </c>
      <c r="D119" s="38">
        <v>29</v>
      </c>
      <c r="E119" s="38">
        <v>6</v>
      </c>
      <c r="F119" s="38" t="s">
        <v>6</v>
      </c>
      <c r="G119" s="38">
        <v>1</v>
      </c>
      <c r="H119" s="38"/>
      <c r="I119" s="38"/>
      <c r="J119" s="38"/>
      <c r="K119" s="41" t="s">
        <v>17</v>
      </c>
      <c r="L119" s="42" t="s">
        <v>47</v>
      </c>
      <c r="M119" s="42"/>
      <c r="N119" s="40" t="s">
        <v>112</v>
      </c>
      <c r="O119" s="40"/>
    </row>
    <row r="120" spans="1:15" ht="14.25" customHeight="1" x14ac:dyDescent="0.2">
      <c r="A120" s="38">
        <v>1975</v>
      </c>
      <c r="B120" s="39">
        <v>41950</v>
      </c>
      <c r="C120" s="40" t="s">
        <v>96</v>
      </c>
      <c r="D120" s="38">
        <v>68</v>
      </c>
      <c r="E120" s="38">
        <v>0</v>
      </c>
      <c r="F120" s="38" t="s">
        <v>6</v>
      </c>
      <c r="G120" s="38">
        <v>1</v>
      </c>
      <c r="H120" s="38"/>
      <c r="I120" s="38"/>
      <c r="J120" s="38"/>
      <c r="K120" s="41" t="s">
        <v>17</v>
      </c>
      <c r="L120" s="42" t="s">
        <v>47</v>
      </c>
      <c r="M120" s="42"/>
      <c r="N120" s="40" t="s">
        <v>112</v>
      </c>
      <c r="O120" s="40"/>
    </row>
    <row r="121" spans="1:15" ht="14.25" customHeight="1" x14ac:dyDescent="0.2">
      <c r="A121" s="10">
        <v>1976</v>
      </c>
      <c r="B121" s="11">
        <v>41878</v>
      </c>
      <c r="C121" s="12" t="s">
        <v>48</v>
      </c>
      <c r="D121" s="10">
        <v>40</v>
      </c>
      <c r="E121" s="10">
        <v>0</v>
      </c>
      <c r="F121" s="10" t="s">
        <v>6</v>
      </c>
      <c r="G121" s="10">
        <v>1</v>
      </c>
      <c r="K121" s="13" t="s">
        <v>17</v>
      </c>
      <c r="L121" s="14" t="s">
        <v>47</v>
      </c>
      <c r="N121" s="12" t="s">
        <v>112</v>
      </c>
    </row>
    <row r="122" spans="1:15" ht="14.25" customHeight="1" x14ac:dyDescent="0.2">
      <c r="A122" s="10">
        <v>1976</v>
      </c>
      <c r="B122" s="11">
        <v>41885</v>
      </c>
      <c r="C122" s="12" t="s">
        <v>41</v>
      </c>
      <c r="D122" s="10">
        <v>22</v>
      </c>
      <c r="E122" s="10">
        <v>8</v>
      </c>
      <c r="F122" s="10" t="s">
        <v>6</v>
      </c>
      <c r="G122" s="10">
        <v>1</v>
      </c>
      <c r="K122" s="13" t="s">
        <v>17</v>
      </c>
      <c r="L122" s="14" t="s">
        <v>47</v>
      </c>
      <c r="N122" s="12" t="s">
        <v>112</v>
      </c>
    </row>
    <row r="123" spans="1:15" ht="14.25" customHeight="1" x14ac:dyDescent="0.2">
      <c r="A123" s="10">
        <v>1976</v>
      </c>
      <c r="B123" s="11">
        <v>41892</v>
      </c>
      <c r="C123" s="12" t="s">
        <v>44</v>
      </c>
      <c r="D123" s="10">
        <v>6</v>
      </c>
      <c r="E123" s="10">
        <v>19</v>
      </c>
      <c r="F123" s="10" t="s">
        <v>7</v>
      </c>
      <c r="H123" s="10">
        <v>1</v>
      </c>
      <c r="K123" s="13" t="s">
        <v>16</v>
      </c>
      <c r="L123" s="14" t="s">
        <v>44</v>
      </c>
      <c r="N123" s="12" t="s">
        <v>112</v>
      </c>
    </row>
    <row r="124" spans="1:15" ht="14.25" customHeight="1" x14ac:dyDescent="0.2">
      <c r="A124" s="10">
        <v>1976</v>
      </c>
      <c r="B124" s="11">
        <v>41899</v>
      </c>
      <c r="C124" s="12" t="s">
        <v>76</v>
      </c>
      <c r="D124" s="10">
        <v>49</v>
      </c>
      <c r="E124" s="10">
        <v>6</v>
      </c>
      <c r="F124" s="10" t="s">
        <v>6</v>
      </c>
      <c r="G124" s="10">
        <v>1</v>
      </c>
      <c r="K124" s="13" t="s">
        <v>17</v>
      </c>
      <c r="L124" s="14" t="s">
        <v>47</v>
      </c>
      <c r="N124" s="12" t="s">
        <v>112</v>
      </c>
    </row>
    <row r="125" spans="1:15" ht="14.25" customHeight="1" x14ac:dyDescent="0.2">
      <c r="A125" s="10">
        <v>1976</v>
      </c>
      <c r="B125" s="11">
        <v>41913</v>
      </c>
      <c r="C125" s="12" t="s">
        <v>54</v>
      </c>
      <c r="D125" s="10">
        <v>0</v>
      </c>
      <c r="E125" s="10">
        <v>26</v>
      </c>
      <c r="F125" s="10" t="s">
        <v>7</v>
      </c>
      <c r="H125" s="10">
        <v>1</v>
      </c>
      <c r="K125" s="13" t="s">
        <v>17</v>
      </c>
      <c r="L125" s="14" t="s">
        <v>47</v>
      </c>
      <c r="N125" s="12" t="s">
        <v>112</v>
      </c>
    </row>
    <row r="126" spans="1:15" ht="14.25" customHeight="1" x14ac:dyDescent="0.2">
      <c r="A126" s="10">
        <v>1976</v>
      </c>
      <c r="B126" s="11">
        <v>41920</v>
      </c>
      <c r="C126" s="12" t="s">
        <v>88</v>
      </c>
      <c r="D126" s="10">
        <v>28</v>
      </c>
      <c r="E126" s="10">
        <v>0</v>
      </c>
      <c r="F126" s="10" t="s">
        <v>6</v>
      </c>
      <c r="G126" s="10">
        <v>1</v>
      </c>
      <c r="K126" s="13" t="s">
        <v>17</v>
      </c>
      <c r="L126" s="14" t="s">
        <v>47</v>
      </c>
      <c r="N126" s="12" t="s">
        <v>112</v>
      </c>
    </row>
    <row r="127" spans="1:15" ht="14.25" customHeight="1" x14ac:dyDescent="0.2">
      <c r="A127" s="10">
        <v>1976</v>
      </c>
      <c r="B127" s="11">
        <v>41927</v>
      </c>
      <c r="C127" s="12" t="s">
        <v>74</v>
      </c>
      <c r="D127" s="10">
        <v>16</v>
      </c>
      <c r="E127" s="10">
        <v>7</v>
      </c>
      <c r="F127" s="10" t="s">
        <v>6</v>
      </c>
      <c r="G127" s="10">
        <v>1</v>
      </c>
      <c r="K127" s="13" t="s">
        <v>16</v>
      </c>
      <c r="L127" s="14" t="s">
        <v>75</v>
      </c>
      <c r="N127" s="12" t="s">
        <v>112</v>
      </c>
    </row>
    <row r="128" spans="1:15" ht="14.25" customHeight="1" x14ac:dyDescent="0.2">
      <c r="A128" s="10">
        <v>1976</v>
      </c>
      <c r="B128" s="11">
        <v>41934</v>
      </c>
      <c r="C128" s="12" t="s">
        <v>95</v>
      </c>
      <c r="D128" s="10">
        <v>36</v>
      </c>
      <c r="E128" s="10">
        <v>12</v>
      </c>
      <c r="F128" s="10" t="s">
        <v>6</v>
      </c>
      <c r="G128" s="10">
        <v>1</v>
      </c>
      <c r="K128" s="13" t="s">
        <v>17</v>
      </c>
      <c r="L128" s="14" t="s">
        <v>47</v>
      </c>
      <c r="N128" s="12" t="s">
        <v>112</v>
      </c>
    </row>
    <row r="129" spans="1:15" ht="14.25" customHeight="1" x14ac:dyDescent="0.2">
      <c r="A129" s="10">
        <v>1976</v>
      </c>
      <c r="B129" s="11">
        <v>41941</v>
      </c>
      <c r="C129" s="12" t="s">
        <v>100</v>
      </c>
      <c r="D129" s="10">
        <v>38</v>
      </c>
      <c r="E129" s="10">
        <v>8</v>
      </c>
      <c r="F129" s="10" t="s">
        <v>6</v>
      </c>
      <c r="G129" s="10">
        <v>1</v>
      </c>
      <c r="K129" s="13" t="s">
        <v>16</v>
      </c>
      <c r="L129" s="14" t="s">
        <v>100</v>
      </c>
      <c r="N129" s="12" t="s">
        <v>112</v>
      </c>
    </row>
    <row r="130" spans="1:15" ht="14.25" customHeight="1" x14ac:dyDescent="0.2">
      <c r="A130" s="10">
        <v>1976</v>
      </c>
      <c r="B130" s="11">
        <v>41948</v>
      </c>
      <c r="C130" s="12" t="s">
        <v>15</v>
      </c>
      <c r="D130" s="10">
        <v>59</v>
      </c>
      <c r="E130" s="10">
        <v>6</v>
      </c>
      <c r="F130" s="10" t="s">
        <v>6</v>
      </c>
      <c r="G130" s="10">
        <v>1</v>
      </c>
      <c r="K130" s="13" t="s">
        <v>16</v>
      </c>
      <c r="L130" s="14" t="s">
        <v>22</v>
      </c>
      <c r="M130" s="14" t="s">
        <v>73</v>
      </c>
      <c r="N130" s="12" t="s">
        <v>112</v>
      </c>
    </row>
    <row r="131" spans="1:15" ht="14.25" customHeight="1" x14ac:dyDescent="0.2">
      <c r="A131" s="38">
        <v>1977</v>
      </c>
      <c r="B131" s="39">
        <v>41884</v>
      </c>
      <c r="C131" s="40" t="s">
        <v>41</v>
      </c>
      <c r="D131" s="38">
        <v>13</v>
      </c>
      <c r="E131" s="38">
        <v>14</v>
      </c>
      <c r="F131" s="38" t="s">
        <v>7</v>
      </c>
      <c r="G131" s="38"/>
      <c r="H131" s="38">
        <v>1</v>
      </c>
      <c r="I131" s="38"/>
      <c r="J131" s="38"/>
      <c r="K131" s="41" t="s">
        <v>16</v>
      </c>
      <c r="L131" s="42" t="s">
        <v>41</v>
      </c>
      <c r="M131" s="42" t="s">
        <v>77</v>
      </c>
      <c r="N131" s="40" t="s">
        <v>117</v>
      </c>
      <c r="O131" s="40"/>
    </row>
    <row r="132" spans="1:15" ht="14.25" customHeight="1" x14ac:dyDescent="0.2">
      <c r="A132" s="38">
        <v>1977</v>
      </c>
      <c r="B132" s="39">
        <v>41891</v>
      </c>
      <c r="C132" s="40" t="s">
        <v>44</v>
      </c>
      <c r="D132" s="38">
        <v>7</v>
      </c>
      <c r="E132" s="38">
        <v>14</v>
      </c>
      <c r="F132" s="38" t="s">
        <v>7</v>
      </c>
      <c r="G132" s="38"/>
      <c r="H132" s="38">
        <v>1</v>
      </c>
      <c r="I132" s="38"/>
      <c r="J132" s="38"/>
      <c r="K132" s="41" t="s">
        <v>17</v>
      </c>
      <c r="L132" s="42" t="s">
        <v>47</v>
      </c>
      <c r="M132" s="42"/>
      <c r="N132" s="40" t="s">
        <v>117</v>
      </c>
      <c r="O132" s="40"/>
    </row>
    <row r="133" spans="1:15" ht="14.25" customHeight="1" x14ac:dyDescent="0.2">
      <c r="A133" s="38">
        <v>1977</v>
      </c>
      <c r="B133" s="39">
        <v>41898</v>
      </c>
      <c r="C133" s="40" t="s">
        <v>76</v>
      </c>
      <c r="D133" s="38">
        <v>12</v>
      </c>
      <c r="E133" s="38">
        <v>6</v>
      </c>
      <c r="F133" s="38" t="s">
        <v>6</v>
      </c>
      <c r="G133" s="38">
        <v>1</v>
      </c>
      <c r="H133" s="38"/>
      <c r="I133" s="38"/>
      <c r="J133" s="38"/>
      <c r="K133" s="41" t="s">
        <v>16</v>
      </c>
      <c r="L133" s="42" t="s">
        <v>76</v>
      </c>
      <c r="M133" s="42"/>
      <c r="N133" s="40" t="s">
        <v>117</v>
      </c>
      <c r="O133" s="40"/>
    </row>
    <row r="134" spans="1:15" ht="14.25" customHeight="1" x14ac:dyDescent="0.2">
      <c r="A134" s="38">
        <v>1977</v>
      </c>
      <c r="B134" s="39">
        <v>41905</v>
      </c>
      <c r="C134" s="40" t="s">
        <v>99</v>
      </c>
      <c r="D134" s="38">
        <v>9</v>
      </c>
      <c r="E134" s="38">
        <v>6</v>
      </c>
      <c r="F134" s="38" t="s">
        <v>6</v>
      </c>
      <c r="G134" s="38">
        <v>1</v>
      </c>
      <c r="H134" s="38"/>
      <c r="I134" s="38"/>
      <c r="J134" s="38"/>
      <c r="K134" s="41" t="s">
        <v>17</v>
      </c>
      <c r="L134" s="42" t="s">
        <v>47</v>
      </c>
      <c r="M134" s="42"/>
      <c r="N134" s="40" t="s">
        <v>117</v>
      </c>
      <c r="O134" s="40"/>
    </row>
    <row r="135" spans="1:15" ht="14.25" customHeight="1" x14ac:dyDescent="0.2">
      <c r="A135" s="38">
        <v>1977</v>
      </c>
      <c r="B135" s="39">
        <v>41912</v>
      </c>
      <c r="C135" s="40" t="s">
        <v>54</v>
      </c>
      <c r="D135" s="38">
        <v>12</v>
      </c>
      <c r="E135" s="38">
        <v>41</v>
      </c>
      <c r="F135" s="38" t="s">
        <v>7</v>
      </c>
      <c r="G135" s="38"/>
      <c r="H135" s="38">
        <v>1</v>
      </c>
      <c r="I135" s="38"/>
      <c r="J135" s="38"/>
      <c r="K135" s="41" t="s">
        <v>16</v>
      </c>
      <c r="L135" s="42" t="s">
        <v>54</v>
      </c>
      <c r="M135" s="42"/>
      <c r="N135" s="40" t="s">
        <v>117</v>
      </c>
      <c r="O135" s="40"/>
    </row>
    <row r="136" spans="1:15" ht="14.25" customHeight="1" x14ac:dyDescent="0.2">
      <c r="A136" s="38">
        <v>1977</v>
      </c>
      <c r="B136" s="39">
        <v>41922</v>
      </c>
      <c r="C136" s="40" t="s">
        <v>88</v>
      </c>
      <c r="D136" s="38">
        <v>8</v>
      </c>
      <c r="E136" s="38">
        <v>22</v>
      </c>
      <c r="F136" s="38" t="s">
        <v>7</v>
      </c>
      <c r="G136" s="38"/>
      <c r="H136" s="38">
        <v>1</v>
      </c>
      <c r="I136" s="38"/>
      <c r="J136" s="38"/>
      <c r="K136" s="41" t="s">
        <v>16</v>
      </c>
      <c r="L136" s="42" t="s">
        <v>22</v>
      </c>
      <c r="M136" s="42" t="s">
        <v>73</v>
      </c>
      <c r="N136" s="40" t="s">
        <v>117</v>
      </c>
      <c r="O136" s="40"/>
    </row>
    <row r="137" spans="1:15" ht="14.25" customHeight="1" x14ac:dyDescent="0.2">
      <c r="A137" s="38">
        <v>1977</v>
      </c>
      <c r="B137" s="39">
        <v>41926</v>
      </c>
      <c r="C137" s="40" t="s">
        <v>74</v>
      </c>
      <c r="D137" s="38">
        <v>18</v>
      </c>
      <c r="E137" s="38">
        <v>55</v>
      </c>
      <c r="F137" s="38" t="s">
        <v>7</v>
      </c>
      <c r="G137" s="38"/>
      <c r="H137" s="38">
        <v>1</v>
      </c>
      <c r="I137" s="38"/>
      <c r="J137" s="38"/>
      <c r="K137" s="41" t="s">
        <v>17</v>
      </c>
      <c r="L137" s="42" t="s">
        <v>47</v>
      </c>
      <c r="M137" s="42"/>
      <c r="N137" s="40" t="s">
        <v>117</v>
      </c>
      <c r="O137" s="40"/>
    </row>
    <row r="138" spans="1:15" ht="14.25" customHeight="1" x14ac:dyDescent="0.2">
      <c r="A138" s="38">
        <v>1977</v>
      </c>
      <c r="B138" s="39">
        <v>41933</v>
      </c>
      <c r="C138" s="40" t="s">
        <v>95</v>
      </c>
      <c r="D138" s="38">
        <v>0</v>
      </c>
      <c r="E138" s="38">
        <v>63</v>
      </c>
      <c r="F138" s="38" t="s">
        <v>7</v>
      </c>
      <c r="G138" s="38"/>
      <c r="H138" s="38">
        <v>1</v>
      </c>
      <c r="I138" s="38"/>
      <c r="J138" s="38"/>
      <c r="K138" s="41" t="s">
        <v>16</v>
      </c>
      <c r="L138" s="42" t="s">
        <v>95</v>
      </c>
      <c r="M138" s="42"/>
      <c r="N138" s="40" t="s">
        <v>117</v>
      </c>
      <c r="O138" s="40"/>
    </row>
    <row r="139" spans="1:15" ht="14.25" customHeight="1" x14ac:dyDescent="0.2">
      <c r="A139" s="38">
        <v>1977</v>
      </c>
      <c r="B139" s="39">
        <v>41940</v>
      </c>
      <c r="C139" s="40" t="s">
        <v>100</v>
      </c>
      <c r="D139" s="38">
        <v>7</v>
      </c>
      <c r="E139" s="38">
        <v>28</v>
      </c>
      <c r="F139" s="38" t="s">
        <v>7</v>
      </c>
      <c r="G139" s="38"/>
      <c r="H139" s="38">
        <v>1</v>
      </c>
      <c r="I139" s="38"/>
      <c r="J139" s="38"/>
      <c r="K139" s="41" t="s">
        <v>17</v>
      </c>
      <c r="L139" s="42" t="s">
        <v>47</v>
      </c>
      <c r="M139" s="42"/>
      <c r="N139" s="40" t="s">
        <v>117</v>
      </c>
      <c r="O139" s="40"/>
    </row>
    <row r="140" spans="1:15" ht="14.25" customHeight="1" x14ac:dyDescent="0.2">
      <c r="A140" s="38">
        <v>1977</v>
      </c>
      <c r="B140" s="39">
        <v>41947</v>
      </c>
      <c r="C140" s="40" t="s">
        <v>15</v>
      </c>
      <c r="D140" s="38">
        <v>13</v>
      </c>
      <c r="E140" s="38">
        <v>20</v>
      </c>
      <c r="F140" s="38" t="s">
        <v>7</v>
      </c>
      <c r="G140" s="38"/>
      <c r="H140" s="38">
        <v>1</v>
      </c>
      <c r="I140" s="38"/>
      <c r="J140" s="38"/>
      <c r="K140" s="41" t="s">
        <v>16</v>
      </c>
      <c r="L140" s="42" t="s">
        <v>22</v>
      </c>
      <c r="M140" s="42" t="s">
        <v>85</v>
      </c>
      <c r="N140" s="40" t="s">
        <v>117</v>
      </c>
      <c r="O140" s="40"/>
    </row>
    <row r="141" spans="1:15" ht="14.25" customHeight="1" x14ac:dyDescent="0.2">
      <c r="A141" s="10">
        <v>1978</v>
      </c>
      <c r="B141" s="11">
        <v>41883</v>
      </c>
      <c r="C141" s="12" t="s">
        <v>41</v>
      </c>
      <c r="D141" s="10">
        <v>13</v>
      </c>
      <c r="E141" s="10">
        <v>12</v>
      </c>
      <c r="F141" s="10" t="s">
        <v>6</v>
      </c>
      <c r="G141" s="10">
        <v>1</v>
      </c>
      <c r="K141" s="13" t="s">
        <v>17</v>
      </c>
      <c r="L141" s="14" t="s">
        <v>47</v>
      </c>
      <c r="N141" s="12" t="s">
        <v>117</v>
      </c>
    </row>
    <row r="142" spans="1:15" ht="14.25" customHeight="1" x14ac:dyDescent="0.2">
      <c r="A142" s="10">
        <v>1978</v>
      </c>
      <c r="B142" s="11">
        <v>41890</v>
      </c>
      <c r="C142" s="12" t="s">
        <v>44</v>
      </c>
      <c r="D142" s="10">
        <v>13</v>
      </c>
      <c r="E142" s="10">
        <v>12</v>
      </c>
      <c r="F142" s="10" t="s">
        <v>6</v>
      </c>
      <c r="G142" s="10">
        <v>1</v>
      </c>
      <c r="K142" s="13" t="s">
        <v>16</v>
      </c>
      <c r="L142" s="14" t="s">
        <v>44</v>
      </c>
      <c r="N142" s="12" t="s">
        <v>117</v>
      </c>
    </row>
    <row r="143" spans="1:15" ht="14.25" customHeight="1" x14ac:dyDescent="0.2">
      <c r="A143" s="10">
        <v>1978</v>
      </c>
      <c r="B143" s="11">
        <v>41897</v>
      </c>
      <c r="C143" s="12" t="s">
        <v>76</v>
      </c>
      <c r="D143" s="10">
        <v>21</v>
      </c>
      <c r="E143" s="10">
        <v>12</v>
      </c>
      <c r="F143" s="10" t="s">
        <v>6</v>
      </c>
      <c r="G143" s="10">
        <v>1</v>
      </c>
      <c r="K143" s="13" t="s">
        <v>17</v>
      </c>
      <c r="L143" s="14" t="s">
        <v>47</v>
      </c>
      <c r="N143" s="12" t="s">
        <v>117</v>
      </c>
    </row>
    <row r="144" spans="1:15" ht="14.25" customHeight="1" x14ac:dyDescent="0.2">
      <c r="A144" s="10">
        <v>1978</v>
      </c>
      <c r="B144" s="11">
        <v>41904</v>
      </c>
      <c r="C144" s="12" t="s">
        <v>99</v>
      </c>
      <c r="D144" s="10">
        <v>7</v>
      </c>
      <c r="E144" s="10">
        <v>12</v>
      </c>
      <c r="F144" s="10" t="s">
        <v>7</v>
      </c>
      <c r="H144" s="10">
        <v>1</v>
      </c>
      <c r="K144" s="13" t="s">
        <v>16</v>
      </c>
      <c r="L144" s="14" t="s">
        <v>107</v>
      </c>
      <c r="M144" s="14" t="s">
        <v>131</v>
      </c>
      <c r="N144" s="12" t="s">
        <v>117</v>
      </c>
    </row>
    <row r="145" spans="1:15" ht="14.25" customHeight="1" x14ac:dyDescent="0.2">
      <c r="A145" s="10">
        <v>1978</v>
      </c>
      <c r="B145" s="11">
        <v>41911</v>
      </c>
      <c r="C145" s="12" t="s">
        <v>54</v>
      </c>
      <c r="D145" s="10">
        <v>14</v>
      </c>
      <c r="E145" s="10">
        <v>38</v>
      </c>
      <c r="F145" s="10" t="s">
        <v>7</v>
      </c>
      <c r="H145" s="10">
        <v>1</v>
      </c>
      <c r="K145" s="13" t="s">
        <v>17</v>
      </c>
      <c r="L145" s="14" t="s">
        <v>47</v>
      </c>
      <c r="N145" s="12" t="s">
        <v>117</v>
      </c>
    </row>
    <row r="146" spans="1:15" ht="14.25" customHeight="1" x14ac:dyDescent="0.2">
      <c r="A146" s="10">
        <v>1978</v>
      </c>
      <c r="B146" s="11">
        <v>41917</v>
      </c>
      <c r="C146" s="12" t="s">
        <v>88</v>
      </c>
      <c r="D146" s="10">
        <v>21</v>
      </c>
      <c r="E146" s="10">
        <v>8</v>
      </c>
      <c r="F146" s="10" t="s">
        <v>6</v>
      </c>
      <c r="G146" s="10">
        <v>1</v>
      </c>
      <c r="K146" s="13" t="s">
        <v>17</v>
      </c>
      <c r="L146" s="14" t="s">
        <v>47</v>
      </c>
      <c r="N146" s="12" t="s">
        <v>117</v>
      </c>
    </row>
    <row r="147" spans="1:15" ht="14.25" customHeight="1" x14ac:dyDescent="0.2">
      <c r="A147" s="10">
        <v>1978</v>
      </c>
      <c r="B147" s="11">
        <v>41925</v>
      </c>
      <c r="C147" s="12" t="s">
        <v>74</v>
      </c>
      <c r="D147" s="10">
        <v>0</v>
      </c>
      <c r="E147" s="10">
        <v>28</v>
      </c>
      <c r="F147" s="10" t="s">
        <v>7</v>
      </c>
      <c r="H147" s="10">
        <v>1</v>
      </c>
      <c r="K147" s="13" t="s">
        <v>16</v>
      </c>
      <c r="L147" s="14" t="s">
        <v>75</v>
      </c>
      <c r="N147" s="12" t="s">
        <v>117</v>
      </c>
    </row>
    <row r="148" spans="1:15" ht="14.25" customHeight="1" x14ac:dyDescent="0.2">
      <c r="A148" s="10">
        <v>1978</v>
      </c>
      <c r="B148" s="11">
        <v>41932</v>
      </c>
      <c r="C148" s="12" t="s">
        <v>24</v>
      </c>
      <c r="D148" s="10">
        <v>7</v>
      </c>
      <c r="E148" s="10">
        <v>35</v>
      </c>
      <c r="F148" s="10" t="s">
        <v>7</v>
      </c>
      <c r="H148" s="10">
        <v>1</v>
      </c>
      <c r="K148" s="13" t="s">
        <v>17</v>
      </c>
      <c r="L148" s="14" t="s">
        <v>47</v>
      </c>
      <c r="N148" s="12" t="s">
        <v>117</v>
      </c>
    </row>
    <row r="149" spans="1:15" ht="14.25" customHeight="1" x14ac:dyDescent="0.2">
      <c r="A149" s="10">
        <v>1978</v>
      </c>
      <c r="B149" s="11">
        <v>41939</v>
      </c>
      <c r="C149" s="12" t="s">
        <v>100</v>
      </c>
      <c r="D149" s="10">
        <v>14</v>
      </c>
      <c r="E149" s="10">
        <v>20</v>
      </c>
      <c r="F149" s="10" t="s">
        <v>7</v>
      </c>
      <c r="H149" s="10">
        <v>1</v>
      </c>
      <c r="K149" s="13" t="s">
        <v>16</v>
      </c>
      <c r="L149" s="14" t="s">
        <v>100</v>
      </c>
      <c r="N149" s="12" t="s">
        <v>117</v>
      </c>
    </row>
    <row r="150" spans="1:15" ht="14.25" customHeight="1" x14ac:dyDescent="0.2">
      <c r="A150" s="10">
        <v>1978</v>
      </c>
      <c r="B150" s="11">
        <v>41946</v>
      </c>
      <c r="C150" s="12" t="s">
        <v>86</v>
      </c>
      <c r="D150" s="10">
        <v>6</v>
      </c>
      <c r="E150" s="10">
        <v>44</v>
      </c>
      <c r="F150" s="10" t="s">
        <v>7</v>
      </c>
      <c r="H150" s="10">
        <v>1</v>
      </c>
      <c r="K150" s="13" t="s">
        <v>17</v>
      </c>
      <c r="L150" s="14" t="s">
        <v>47</v>
      </c>
      <c r="N150" s="12" t="s">
        <v>117</v>
      </c>
    </row>
    <row r="151" spans="1:15" ht="14.25" customHeight="1" x14ac:dyDescent="0.2">
      <c r="A151" s="38">
        <v>1979</v>
      </c>
      <c r="B151" s="39">
        <v>41889</v>
      </c>
      <c r="C151" s="40" t="s">
        <v>41</v>
      </c>
      <c r="D151" s="38">
        <v>0</v>
      </c>
      <c r="E151" s="38">
        <v>32</v>
      </c>
      <c r="F151" s="38" t="s">
        <v>7</v>
      </c>
      <c r="G151" s="38"/>
      <c r="H151" s="38">
        <v>1</v>
      </c>
      <c r="I151" s="38"/>
      <c r="J151" s="38"/>
      <c r="K151" s="41" t="s">
        <v>16</v>
      </c>
      <c r="L151" s="42" t="s">
        <v>41</v>
      </c>
      <c r="M151" s="42" t="s">
        <v>77</v>
      </c>
      <c r="N151" s="40" t="s">
        <v>117</v>
      </c>
      <c r="O151" s="40"/>
    </row>
    <row r="152" spans="1:15" ht="14.25" customHeight="1" x14ac:dyDescent="0.2">
      <c r="A152" s="38">
        <v>1979</v>
      </c>
      <c r="B152" s="39">
        <v>41896</v>
      </c>
      <c r="C152" s="40" t="s">
        <v>44</v>
      </c>
      <c r="D152" s="38">
        <v>0</v>
      </c>
      <c r="E152" s="38">
        <v>91</v>
      </c>
      <c r="F152" s="38" t="s">
        <v>7</v>
      </c>
      <c r="G152" s="38"/>
      <c r="H152" s="38">
        <v>1</v>
      </c>
      <c r="I152" s="38"/>
      <c r="J152" s="38"/>
      <c r="K152" s="41" t="s">
        <v>17</v>
      </c>
      <c r="L152" s="42" t="s">
        <v>47</v>
      </c>
      <c r="M152" s="42"/>
      <c r="N152" s="40" t="s">
        <v>117</v>
      </c>
      <c r="O152" s="40"/>
    </row>
    <row r="153" spans="1:15" ht="14.25" customHeight="1" x14ac:dyDescent="0.2">
      <c r="A153" s="38">
        <v>1979</v>
      </c>
      <c r="B153" s="39">
        <v>41906</v>
      </c>
      <c r="C153" s="40" t="s">
        <v>76</v>
      </c>
      <c r="D153" s="38">
        <v>17</v>
      </c>
      <c r="E153" s="38">
        <v>14</v>
      </c>
      <c r="F153" s="38" t="s">
        <v>6</v>
      </c>
      <c r="G153" s="38">
        <v>1</v>
      </c>
      <c r="H153" s="38"/>
      <c r="I153" s="38"/>
      <c r="J153" s="38"/>
      <c r="K153" s="41" t="s">
        <v>16</v>
      </c>
      <c r="L153" s="42" t="s">
        <v>76</v>
      </c>
      <c r="M153" s="42"/>
      <c r="N153" s="40" t="s">
        <v>117</v>
      </c>
      <c r="O153" s="40"/>
    </row>
    <row r="154" spans="1:15" ht="14.25" customHeight="1" x14ac:dyDescent="0.2">
      <c r="A154" s="38">
        <v>1979</v>
      </c>
      <c r="B154" s="39">
        <v>41910</v>
      </c>
      <c r="C154" s="40" t="s">
        <v>99</v>
      </c>
      <c r="D154" s="38">
        <v>0</v>
      </c>
      <c r="E154" s="38">
        <v>0</v>
      </c>
      <c r="F154" s="38" t="s">
        <v>8</v>
      </c>
      <c r="G154" s="38"/>
      <c r="H154" s="38"/>
      <c r="I154" s="38">
        <v>1</v>
      </c>
      <c r="J154" s="38"/>
      <c r="K154" s="41" t="s">
        <v>17</v>
      </c>
      <c r="L154" s="42" t="s">
        <v>47</v>
      </c>
      <c r="M154" s="42"/>
      <c r="N154" s="40" t="s">
        <v>117</v>
      </c>
      <c r="O154" s="40"/>
    </row>
    <row r="155" spans="1:15" ht="14.25" customHeight="1" x14ac:dyDescent="0.2">
      <c r="A155" s="38">
        <v>1979</v>
      </c>
      <c r="B155" s="39">
        <v>41917</v>
      </c>
      <c r="C155" s="40" t="s">
        <v>54</v>
      </c>
      <c r="D155" s="38">
        <v>7</v>
      </c>
      <c r="E155" s="38">
        <v>40</v>
      </c>
      <c r="F155" s="38" t="s">
        <v>7</v>
      </c>
      <c r="G155" s="38"/>
      <c r="H155" s="38">
        <v>1</v>
      </c>
      <c r="I155" s="38"/>
      <c r="J155" s="38"/>
      <c r="K155" s="41" t="s">
        <v>16</v>
      </c>
      <c r="L155" s="42" t="s">
        <v>54</v>
      </c>
      <c r="M155" s="42"/>
      <c r="N155" s="40" t="s">
        <v>117</v>
      </c>
      <c r="O155" s="40"/>
    </row>
    <row r="156" spans="1:15" ht="14.25" customHeight="1" x14ac:dyDescent="0.2">
      <c r="A156" s="38">
        <v>1979</v>
      </c>
      <c r="B156" s="39">
        <v>41924</v>
      </c>
      <c r="C156" s="40" t="s">
        <v>43</v>
      </c>
      <c r="D156" s="38">
        <v>0</v>
      </c>
      <c r="E156" s="38">
        <v>41</v>
      </c>
      <c r="F156" s="38" t="s">
        <v>7</v>
      </c>
      <c r="G156" s="38"/>
      <c r="H156" s="38">
        <v>1</v>
      </c>
      <c r="I156" s="38"/>
      <c r="J156" s="38"/>
      <c r="K156" s="41" t="s">
        <v>17</v>
      </c>
      <c r="L156" s="42" t="s">
        <v>47</v>
      </c>
      <c r="M156" s="42"/>
      <c r="N156" s="40" t="s">
        <v>117</v>
      </c>
      <c r="O156" s="40"/>
    </row>
    <row r="157" spans="1:15" ht="14.25" customHeight="1" x14ac:dyDescent="0.2">
      <c r="A157" s="38">
        <v>1979</v>
      </c>
      <c r="B157" s="39">
        <v>41931</v>
      </c>
      <c r="C157" s="40" t="s">
        <v>74</v>
      </c>
      <c r="D157" s="38">
        <v>24</v>
      </c>
      <c r="E157" s="38">
        <v>6</v>
      </c>
      <c r="F157" s="38" t="s">
        <v>6</v>
      </c>
      <c r="G157" s="38">
        <v>1</v>
      </c>
      <c r="H157" s="38"/>
      <c r="I157" s="38"/>
      <c r="J157" s="38"/>
      <c r="K157" s="41" t="s">
        <v>17</v>
      </c>
      <c r="L157" s="42" t="s">
        <v>47</v>
      </c>
      <c r="M157" s="42"/>
      <c r="N157" s="40" t="s">
        <v>117</v>
      </c>
      <c r="O157" s="40"/>
    </row>
    <row r="158" spans="1:15" ht="14.25" customHeight="1" x14ac:dyDescent="0.2">
      <c r="A158" s="38">
        <v>1979</v>
      </c>
      <c r="B158" s="39">
        <v>41938</v>
      </c>
      <c r="C158" s="40" t="s">
        <v>24</v>
      </c>
      <c r="D158" s="38">
        <v>20</v>
      </c>
      <c r="E158" s="38">
        <v>41</v>
      </c>
      <c r="F158" s="38" t="s">
        <v>7</v>
      </c>
      <c r="G158" s="38"/>
      <c r="H158" s="38">
        <v>1</v>
      </c>
      <c r="I158" s="38"/>
      <c r="J158" s="38"/>
      <c r="K158" s="41" t="s">
        <v>16</v>
      </c>
      <c r="L158" s="42" t="s">
        <v>24</v>
      </c>
      <c r="M158" s="42" t="s">
        <v>27</v>
      </c>
      <c r="N158" s="40" t="s">
        <v>117</v>
      </c>
      <c r="O158" s="40"/>
    </row>
    <row r="159" spans="1:15" ht="14.25" customHeight="1" x14ac:dyDescent="0.2">
      <c r="A159" s="38">
        <v>1979</v>
      </c>
      <c r="B159" s="39">
        <v>41945</v>
      </c>
      <c r="C159" s="40" t="s">
        <v>100</v>
      </c>
      <c r="D159" s="38">
        <v>0</v>
      </c>
      <c r="E159" s="38">
        <v>26</v>
      </c>
      <c r="F159" s="38" t="s">
        <v>7</v>
      </c>
      <c r="G159" s="38"/>
      <c r="H159" s="38">
        <v>1</v>
      </c>
      <c r="I159" s="38"/>
      <c r="J159" s="38"/>
      <c r="K159" s="41" t="s">
        <v>17</v>
      </c>
      <c r="L159" s="42" t="s">
        <v>47</v>
      </c>
      <c r="M159" s="42"/>
      <c r="N159" s="40" t="s">
        <v>117</v>
      </c>
      <c r="O159" s="40"/>
    </row>
    <row r="160" spans="1:15" ht="14.25" customHeight="1" x14ac:dyDescent="0.2">
      <c r="A160" s="38">
        <v>1979</v>
      </c>
      <c r="B160" s="39">
        <v>41952</v>
      </c>
      <c r="C160" s="40" t="s">
        <v>86</v>
      </c>
      <c r="D160" s="38">
        <v>0</v>
      </c>
      <c r="E160" s="38">
        <v>49</v>
      </c>
      <c r="F160" s="38" t="s">
        <v>7</v>
      </c>
      <c r="G160" s="38"/>
      <c r="H160" s="38">
        <v>1</v>
      </c>
      <c r="I160" s="38"/>
      <c r="J160" s="38"/>
      <c r="K160" s="41" t="s">
        <v>16</v>
      </c>
      <c r="L160" s="42" t="s">
        <v>86</v>
      </c>
      <c r="M160" s="42" t="s">
        <v>87</v>
      </c>
      <c r="N160" s="40" t="s">
        <v>117</v>
      </c>
      <c r="O160" s="40"/>
    </row>
    <row r="161" spans="1:15" ht="14.25" customHeight="1" x14ac:dyDescent="0.2">
      <c r="A161" s="10">
        <v>1980</v>
      </c>
      <c r="B161" s="11">
        <v>41887</v>
      </c>
      <c r="C161" s="12" t="s">
        <v>41</v>
      </c>
      <c r="D161" s="10">
        <v>13</v>
      </c>
      <c r="E161" s="10">
        <v>21</v>
      </c>
      <c r="F161" s="10" t="s">
        <v>7</v>
      </c>
      <c r="H161" s="10">
        <v>1</v>
      </c>
      <c r="K161" s="13" t="s">
        <v>17</v>
      </c>
      <c r="L161" s="14" t="s">
        <v>47</v>
      </c>
      <c r="N161" s="12" t="s">
        <v>118</v>
      </c>
    </row>
    <row r="162" spans="1:15" ht="14.25" customHeight="1" x14ac:dyDescent="0.2">
      <c r="A162" s="10">
        <v>1980</v>
      </c>
      <c r="B162" s="11">
        <v>41894</v>
      </c>
      <c r="C162" s="12" t="s">
        <v>44</v>
      </c>
      <c r="D162" s="10">
        <v>1</v>
      </c>
      <c r="E162" s="10">
        <v>0</v>
      </c>
      <c r="F162" s="10" t="s">
        <v>6</v>
      </c>
      <c r="G162" s="10">
        <v>1</v>
      </c>
      <c r="H162" s="10" t="s">
        <v>25</v>
      </c>
      <c r="K162" s="13" t="s">
        <v>16</v>
      </c>
      <c r="L162" s="14" t="s">
        <v>44</v>
      </c>
      <c r="N162" s="12" t="s">
        <v>118</v>
      </c>
      <c r="O162" s="12" t="s">
        <v>127</v>
      </c>
    </row>
    <row r="163" spans="1:15" ht="14.25" customHeight="1" x14ac:dyDescent="0.2">
      <c r="A163" s="10">
        <v>1980</v>
      </c>
      <c r="B163" s="11">
        <v>41901</v>
      </c>
      <c r="C163" s="12" t="s">
        <v>76</v>
      </c>
      <c r="D163" s="10">
        <v>14</v>
      </c>
      <c r="E163" s="10">
        <v>19</v>
      </c>
      <c r="F163" s="10" t="s">
        <v>7</v>
      </c>
      <c r="H163" s="10">
        <v>1</v>
      </c>
      <c r="K163" s="13" t="s">
        <v>17</v>
      </c>
      <c r="L163" s="14" t="s">
        <v>47</v>
      </c>
      <c r="N163" s="12" t="s">
        <v>118</v>
      </c>
    </row>
    <row r="164" spans="1:15" ht="14.25" customHeight="1" x14ac:dyDescent="0.2">
      <c r="A164" s="10">
        <v>1980</v>
      </c>
      <c r="B164" s="11">
        <v>41908</v>
      </c>
      <c r="C164" s="12" t="s">
        <v>99</v>
      </c>
      <c r="D164" s="10">
        <v>20</v>
      </c>
      <c r="E164" s="10">
        <v>6</v>
      </c>
      <c r="F164" s="10" t="s">
        <v>6</v>
      </c>
      <c r="G164" s="10">
        <v>1</v>
      </c>
      <c r="K164" s="13" t="s">
        <v>16</v>
      </c>
      <c r="L164" s="14" t="s">
        <v>107</v>
      </c>
      <c r="M164" s="14" t="s">
        <v>131</v>
      </c>
      <c r="N164" s="12" t="s">
        <v>118</v>
      </c>
    </row>
    <row r="165" spans="1:15" ht="14.25" customHeight="1" x14ac:dyDescent="0.2">
      <c r="A165" s="10">
        <v>1980</v>
      </c>
      <c r="B165" s="11">
        <v>41915</v>
      </c>
      <c r="C165" s="12" t="s">
        <v>54</v>
      </c>
      <c r="D165" s="10">
        <v>6</v>
      </c>
      <c r="E165" s="10">
        <v>41</v>
      </c>
      <c r="F165" s="10" t="s">
        <v>7</v>
      </c>
      <c r="H165" s="10">
        <v>1</v>
      </c>
      <c r="K165" s="13" t="s">
        <v>17</v>
      </c>
      <c r="L165" s="14" t="s">
        <v>47</v>
      </c>
      <c r="N165" s="12" t="s">
        <v>118</v>
      </c>
    </row>
    <row r="166" spans="1:15" ht="14.25" customHeight="1" x14ac:dyDescent="0.2">
      <c r="A166" s="10">
        <v>1980</v>
      </c>
      <c r="B166" s="11">
        <v>41922</v>
      </c>
      <c r="C166" s="12" t="s">
        <v>43</v>
      </c>
      <c r="D166" s="10">
        <v>20</v>
      </c>
      <c r="E166" s="10">
        <v>35</v>
      </c>
      <c r="F166" s="10" t="s">
        <v>7</v>
      </c>
      <c r="H166" s="10">
        <v>1</v>
      </c>
      <c r="K166" s="13" t="s">
        <v>16</v>
      </c>
      <c r="L166" s="14" t="s">
        <v>43</v>
      </c>
      <c r="M166" s="14" t="s">
        <v>51</v>
      </c>
      <c r="N166" s="12" t="s">
        <v>118</v>
      </c>
    </row>
    <row r="167" spans="1:15" ht="14.25" customHeight="1" x14ac:dyDescent="0.2">
      <c r="A167" s="10">
        <v>1980</v>
      </c>
      <c r="B167" s="11">
        <v>41929</v>
      </c>
      <c r="C167" s="12" t="s">
        <v>74</v>
      </c>
      <c r="D167" s="10">
        <v>6</v>
      </c>
      <c r="E167" s="10">
        <v>18</v>
      </c>
      <c r="F167" s="10" t="s">
        <v>7</v>
      </c>
      <c r="H167" s="10">
        <v>1</v>
      </c>
      <c r="K167" s="13" t="s">
        <v>16</v>
      </c>
      <c r="L167" s="14" t="s">
        <v>75</v>
      </c>
      <c r="N167" s="12" t="s">
        <v>118</v>
      </c>
    </row>
    <row r="168" spans="1:15" ht="14.25" customHeight="1" x14ac:dyDescent="0.2">
      <c r="A168" s="10">
        <v>1980</v>
      </c>
      <c r="B168" s="11">
        <v>41936</v>
      </c>
      <c r="C168" s="12" t="s">
        <v>48</v>
      </c>
      <c r="D168" s="10">
        <v>28</v>
      </c>
      <c r="E168" s="10">
        <v>12</v>
      </c>
      <c r="F168" s="10" t="s">
        <v>6</v>
      </c>
      <c r="G168" s="10">
        <v>1</v>
      </c>
      <c r="K168" s="13" t="s">
        <v>16</v>
      </c>
      <c r="L168" s="14" t="s">
        <v>48</v>
      </c>
      <c r="M168" s="14" t="s">
        <v>58</v>
      </c>
      <c r="N168" s="12" t="s">
        <v>118</v>
      </c>
    </row>
    <row r="169" spans="1:15" ht="14.25" customHeight="1" x14ac:dyDescent="0.2">
      <c r="A169" s="10">
        <v>1980</v>
      </c>
      <c r="B169" s="11">
        <v>41943</v>
      </c>
      <c r="C169" s="12" t="s">
        <v>100</v>
      </c>
      <c r="D169" s="10">
        <v>42</v>
      </c>
      <c r="E169" s="10">
        <v>34</v>
      </c>
      <c r="F169" s="10" t="s">
        <v>6</v>
      </c>
      <c r="G169" s="10">
        <v>1</v>
      </c>
      <c r="K169" s="13" t="s">
        <v>16</v>
      </c>
      <c r="L169" s="14" t="s">
        <v>100</v>
      </c>
      <c r="N169" s="12" t="s">
        <v>118</v>
      </c>
    </row>
    <row r="170" spans="1:15" ht="14.25" customHeight="1" x14ac:dyDescent="0.2">
      <c r="A170" s="10">
        <v>1980</v>
      </c>
      <c r="B170" s="11">
        <v>41950</v>
      </c>
      <c r="C170" s="12" t="s">
        <v>86</v>
      </c>
      <c r="D170" s="10">
        <v>20</v>
      </c>
      <c r="E170" s="10">
        <v>24</v>
      </c>
      <c r="F170" s="10" t="s">
        <v>7</v>
      </c>
      <c r="H170" s="10">
        <v>1</v>
      </c>
      <c r="K170" s="13" t="s">
        <v>17</v>
      </c>
      <c r="L170" s="14" t="s">
        <v>47</v>
      </c>
      <c r="N170" s="12" t="s">
        <v>118</v>
      </c>
    </row>
    <row r="171" spans="1:15" ht="14.25" customHeight="1" x14ac:dyDescent="0.2">
      <c r="A171" s="38">
        <v>1981</v>
      </c>
      <c r="B171" s="39">
        <v>41886</v>
      </c>
      <c r="C171" s="40" t="s">
        <v>41</v>
      </c>
      <c r="D171" s="38">
        <v>22</v>
      </c>
      <c r="E171" s="38">
        <v>17</v>
      </c>
      <c r="F171" s="38" t="s">
        <v>6</v>
      </c>
      <c r="G171" s="38">
        <v>1</v>
      </c>
      <c r="H171" s="38"/>
      <c r="I171" s="38"/>
      <c r="J171" s="38"/>
      <c r="K171" s="41" t="s">
        <v>16</v>
      </c>
      <c r="L171" s="42" t="s">
        <v>41</v>
      </c>
      <c r="M171" s="42" t="s">
        <v>42</v>
      </c>
      <c r="N171" s="40" t="s">
        <v>118</v>
      </c>
      <c r="O171" s="43" t="s">
        <v>119</v>
      </c>
    </row>
    <row r="172" spans="1:15" ht="14.25" customHeight="1" x14ac:dyDescent="0.2">
      <c r="A172" s="38">
        <v>1981</v>
      </c>
      <c r="B172" s="39">
        <v>41893</v>
      </c>
      <c r="C172" s="40" t="s">
        <v>44</v>
      </c>
      <c r="D172" s="38">
        <v>14</v>
      </c>
      <c r="E172" s="38">
        <v>48</v>
      </c>
      <c r="F172" s="38" t="s">
        <v>7</v>
      </c>
      <c r="G172" s="38"/>
      <c r="H172" s="38">
        <v>1</v>
      </c>
      <c r="I172" s="38"/>
      <c r="J172" s="38"/>
      <c r="K172" s="41" t="s">
        <v>17</v>
      </c>
      <c r="L172" s="42" t="s">
        <v>47</v>
      </c>
      <c r="M172" s="42"/>
      <c r="N172" s="40" t="s">
        <v>118</v>
      </c>
      <c r="O172" s="40"/>
    </row>
    <row r="173" spans="1:15" ht="14.25" customHeight="1" x14ac:dyDescent="0.2">
      <c r="A173" s="38">
        <v>1981</v>
      </c>
      <c r="B173" s="39">
        <v>41900</v>
      </c>
      <c r="C173" s="40" t="s">
        <v>76</v>
      </c>
      <c r="D173" s="38">
        <v>22</v>
      </c>
      <c r="E173" s="38">
        <v>27</v>
      </c>
      <c r="F173" s="38" t="s">
        <v>7</v>
      </c>
      <c r="G173" s="38"/>
      <c r="H173" s="38">
        <v>1</v>
      </c>
      <c r="I173" s="38"/>
      <c r="J173" s="38"/>
      <c r="K173" s="41" t="s">
        <v>16</v>
      </c>
      <c r="L173" s="42" t="s">
        <v>76</v>
      </c>
      <c r="M173" s="42"/>
      <c r="N173" s="40" t="s">
        <v>118</v>
      </c>
      <c r="O173" s="40"/>
    </row>
    <row r="174" spans="1:15" ht="14.25" customHeight="1" x14ac:dyDescent="0.2">
      <c r="A174" s="38">
        <v>1981</v>
      </c>
      <c r="B174" s="39">
        <v>41907</v>
      </c>
      <c r="C174" s="40" t="s">
        <v>99</v>
      </c>
      <c r="D174" s="38">
        <v>32</v>
      </c>
      <c r="E174" s="38">
        <v>30</v>
      </c>
      <c r="F174" s="38" t="s">
        <v>6</v>
      </c>
      <c r="G174" s="38">
        <v>1</v>
      </c>
      <c r="H174" s="38"/>
      <c r="I174" s="38"/>
      <c r="J174" s="38"/>
      <c r="K174" s="41" t="s">
        <v>17</v>
      </c>
      <c r="L174" s="42" t="s">
        <v>47</v>
      </c>
      <c r="M174" s="42"/>
      <c r="N174" s="40" t="s">
        <v>118</v>
      </c>
      <c r="O174" s="40"/>
    </row>
    <row r="175" spans="1:15" ht="14.25" customHeight="1" x14ac:dyDescent="0.2">
      <c r="A175" s="38">
        <v>1981</v>
      </c>
      <c r="B175" s="39">
        <v>41915</v>
      </c>
      <c r="C175" s="40" t="s">
        <v>54</v>
      </c>
      <c r="D175" s="38"/>
      <c r="E175" s="38"/>
      <c r="F175" s="38" t="s">
        <v>7</v>
      </c>
      <c r="G175" s="38"/>
      <c r="H175" s="38">
        <v>1</v>
      </c>
      <c r="I175" s="38"/>
      <c r="J175" s="38"/>
      <c r="K175" s="41" t="s">
        <v>16</v>
      </c>
      <c r="L175" s="42" t="s">
        <v>54</v>
      </c>
      <c r="M175" s="42"/>
      <c r="N175" s="40" t="s">
        <v>118</v>
      </c>
      <c r="O175" s="40"/>
    </row>
    <row r="176" spans="1:15" ht="14.25" customHeight="1" x14ac:dyDescent="0.2">
      <c r="A176" s="38">
        <v>1981</v>
      </c>
      <c r="B176" s="39">
        <v>41921</v>
      </c>
      <c r="C176" s="40" t="s">
        <v>43</v>
      </c>
      <c r="D176" s="38">
        <v>8</v>
      </c>
      <c r="E176" s="38">
        <v>30</v>
      </c>
      <c r="F176" s="38" t="s">
        <v>7</v>
      </c>
      <c r="G176" s="38"/>
      <c r="H176" s="38">
        <v>1</v>
      </c>
      <c r="I176" s="38"/>
      <c r="J176" s="38"/>
      <c r="K176" s="41" t="s">
        <v>17</v>
      </c>
      <c r="L176" s="42" t="s">
        <v>47</v>
      </c>
      <c r="M176" s="42"/>
      <c r="N176" s="40" t="s">
        <v>118</v>
      </c>
      <c r="O176" s="40"/>
    </row>
    <row r="177" spans="1:15" ht="14.25" customHeight="1" x14ac:dyDescent="0.2">
      <c r="A177" s="38">
        <v>1981</v>
      </c>
      <c r="B177" s="39">
        <v>41928</v>
      </c>
      <c r="C177" s="40" t="s">
        <v>74</v>
      </c>
      <c r="D177" s="38">
        <v>20</v>
      </c>
      <c r="E177" s="38">
        <v>41</v>
      </c>
      <c r="F177" s="38" t="s">
        <v>7</v>
      </c>
      <c r="G177" s="38"/>
      <c r="H177" s="38">
        <v>1</v>
      </c>
      <c r="I177" s="38"/>
      <c r="J177" s="38"/>
      <c r="K177" s="41" t="s">
        <v>17</v>
      </c>
      <c r="L177" s="42" t="s">
        <v>47</v>
      </c>
      <c r="M177" s="42"/>
      <c r="N177" s="40" t="s">
        <v>118</v>
      </c>
      <c r="O177" s="40"/>
    </row>
    <row r="178" spans="1:15" ht="14.25" customHeight="1" x14ac:dyDescent="0.2">
      <c r="A178" s="38">
        <v>1981</v>
      </c>
      <c r="B178" s="39">
        <v>41935</v>
      </c>
      <c r="C178" s="40" t="s">
        <v>48</v>
      </c>
      <c r="D178" s="38">
        <v>0</v>
      </c>
      <c r="E178" s="38">
        <v>6</v>
      </c>
      <c r="F178" s="38" t="s">
        <v>7</v>
      </c>
      <c r="G178" s="38"/>
      <c r="H178" s="38">
        <v>1</v>
      </c>
      <c r="I178" s="38"/>
      <c r="J178" s="38"/>
      <c r="K178" s="41" t="s">
        <v>16</v>
      </c>
      <c r="L178" s="42" t="s">
        <v>48</v>
      </c>
      <c r="M178" s="42" t="s">
        <v>58</v>
      </c>
      <c r="N178" s="40" t="s">
        <v>118</v>
      </c>
      <c r="O178" s="40"/>
    </row>
    <row r="179" spans="1:15" ht="14.25" customHeight="1" x14ac:dyDescent="0.2">
      <c r="A179" s="38">
        <v>1981</v>
      </c>
      <c r="B179" s="39">
        <v>41942</v>
      </c>
      <c r="C179" s="40" t="s">
        <v>100</v>
      </c>
      <c r="D179" s="38">
        <v>0</v>
      </c>
      <c r="E179" s="38">
        <v>15</v>
      </c>
      <c r="F179" s="38" t="s">
        <v>7</v>
      </c>
      <c r="G179" s="38"/>
      <c r="H179" s="38">
        <v>1</v>
      </c>
      <c r="I179" s="38"/>
      <c r="J179" s="38"/>
      <c r="K179" s="41" t="s">
        <v>17</v>
      </c>
      <c r="L179" s="42" t="s">
        <v>47</v>
      </c>
      <c r="M179" s="42"/>
      <c r="N179" s="40" t="s">
        <v>118</v>
      </c>
      <c r="O179" s="40"/>
    </row>
    <row r="180" spans="1:15" ht="14.25" customHeight="1" x14ac:dyDescent="0.2">
      <c r="A180" s="38">
        <v>1981</v>
      </c>
      <c r="B180" s="39">
        <v>41949</v>
      </c>
      <c r="C180" s="40" t="s">
        <v>86</v>
      </c>
      <c r="D180" s="38">
        <v>21</v>
      </c>
      <c r="E180" s="38">
        <v>55</v>
      </c>
      <c r="F180" s="38" t="s">
        <v>7</v>
      </c>
      <c r="G180" s="38"/>
      <c r="H180" s="38">
        <v>1</v>
      </c>
      <c r="I180" s="38"/>
      <c r="J180" s="38"/>
      <c r="K180" s="41" t="s">
        <v>16</v>
      </c>
      <c r="L180" s="42" t="s">
        <v>86</v>
      </c>
      <c r="M180" s="42" t="s">
        <v>87</v>
      </c>
      <c r="N180" s="40" t="s">
        <v>118</v>
      </c>
      <c r="O180" s="40"/>
    </row>
    <row r="181" spans="1:15" ht="14.25" customHeight="1" x14ac:dyDescent="0.2">
      <c r="A181" s="10">
        <v>1982</v>
      </c>
      <c r="B181" s="11">
        <v>41878</v>
      </c>
      <c r="C181" s="12" t="s">
        <v>82</v>
      </c>
      <c r="D181" s="10">
        <v>8</v>
      </c>
      <c r="E181" s="10">
        <v>12</v>
      </c>
      <c r="F181" s="10" t="s">
        <v>7</v>
      </c>
      <c r="H181" s="10">
        <v>1</v>
      </c>
      <c r="K181" s="13" t="s">
        <v>17</v>
      </c>
      <c r="L181" s="14" t="s">
        <v>47</v>
      </c>
      <c r="N181" s="12" t="s">
        <v>106</v>
      </c>
    </row>
    <row r="182" spans="1:15" ht="14.25" customHeight="1" x14ac:dyDescent="0.2">
      <c r="A182" s="10">
        <v>1982</v>
      </c>
      <c r="B182" s="11">
        <v>41885</v>
      </c>
      <c r="C182" s="12" t="s">
        <v>41</v>
      </c>
      <c r="D182" s="10">
        <v>48</v>
      </c>
      <c r="E182" s="10">
        <v>8</v>
      </c>
      <c r="F182" s="10" t="s">
        <v>6</v>
      </c>
      <c r="G182" s="10">
        <v>1</v>
      </c>
      <c r="K182" s="13" t="s">
        <v>17</v>
      </c>
      <c r="L182" s="14" t="s">
        <v>47</v>
      </c>
      <c r="N182" s="12" t="s">
        <v>106</v>
      </c>
    </row>
    <row r="183" spans="1:15" ht="14.25" customHeight="1" x14ac:dyDescent="0.2">
      <c r="A183" s="10">
        <v>1982</v>
      </c>
      <c r="B183" s="11">
        <v>41892</v>
      </c>
      <c r="C183" s="12" t="s">
        <v>44</v>
      </c>
      <c r="D183" s="10">
        <v>0</v>
      </c>
      <c r="E183" s="10">
        <v>13</v>
      </c>
      <c r="F183" s="10" t="s">
        <v>7</v>
      </c>
      <c r="H183" s="10">
        <v>1</v>
      </c>
      <c r="K183" s="13" t="s">
        <v>16</v>
      </c>
      <c r="L183" s="14" t="s">
        <v>44</v>
      </c>
      <c r="N183" s="12" t="s">
        <v>106</v>
      </c>
    </row>
    <row r="184" spans="1:15" ht="14.25" customHeight="1" x14ac:dyDescent="0.2">
      <c r="A184" s="10">
        <v>1982</v>
      </c>
      <c r="B184" s="11">
        <v>41899</v>
      </c>
      <c r="C184" s="12" t="s">
        <v>76</v>
      </c>
      <c r="D184" s="10">
        <v>39</v>
      </c>
      <c r="E184" s="10">
        <v>0</v>
      </c>
      <c r="F184" s="10" t="s">
        <v>6</v>
      </c>
      <c r="G184" s="10">
        <v>1</v>
      </c>
      <c r="K184" s="13" t="s">
        <v>17</v>
      </c>
      <c r="L184" s="14" t="s">
        <v>47</v>
      </c>
      <c r="N184" s="12" t="s">
        <v>106</v>
      </c>
    </row>
    <row r="185" spans="1:15" ht="14.25" customHeight="1" x14ac:dyDescent="0.2">
      <c r="A185" s="10">
        <v>1982</v>
      </c>
      <c r="B185" s="11">
        <v>41906</v>
      </c>
      <c r="C185" s="12" t="s">
        <v>99</v>
      </c>
      <c r="D185" s="10">
        <v>42</v>
      </c>
      <c r="E185" s="10">
        <v>12</v>
      </c>
      <c r="F185" s="10" t="s">
        <v>6</v>
      </c>
      <c r="G185" s="10">
        <v>1</v>
      </c>
      <c r="K185" s="13" t="s">
        <v>16</v>
      </c>
      <c r="L185" s="14" t="s">
        <v>107</v>
      </c>
      <c r="M185" s="14" t="s">
        <v>131</v>
      </c>
      <c r="N185" s="12" t="s">
        <v>106</v>
      </c>
    </row>
    <row r="186" spans="1:15" ht="14.25" customHeight="1" x14ac:dyDescent="0.2">
      <c r="A186" s="10">
        <v>1982</v>
      </c>
      <c r="B186" s="11">
        <v>41913</v>
      </c>
      <c r="C186" s="12" t="s">
        <v>54</v>
      </c>
      <c r="D186" s="10">
        <v>40</v>
      </c>
      <c r="E186" s="10">
        <v>6</v>
      </c>
      <c r="F186" s="10" t="s">
        <v>6</v>
      </c>
      <c r="G186" s="10">
        <v>1</v>
      </c>
      <c r="K186" s="13" t="s">
        <v>17</v>
      </c>
      <c r="L186" s="14" t="s">
        <v>44</v>
      </c>
      <c r="N186" s="12" t="s">
        <v>106</v>
      </c>
    </row>
    <row r="187" spans="1:15" ht="14.25" customHeight="1" x14ac:dyDescent="0.2">
      <c r="A187" s="10">
        <v>1982</v>
      </c>
      <c r="B187" s="11">
        <v>41919</v>
      </c>
      <c r="C187" s="12" t="s">
        <v>43</v>
      </c>
      <c r="D187" s="10">
        <v>28</v>
      </c>
      <c r="E187" s="10">
        <v>7</v>
      </c>
      <c r="F187" s="10" t="s">
        <v>6</v>
      </c>
      <c r="G187" s="10">
        <v>1</v>
      </c>
      <c r="K187" s="13" t="s">
        <v>16</v>
      </c>
      <c r="L187" s="14" t="s">
        <v>48</v>
      </c>
      <c r="M187" s="14" t="s">
        <v>58</v>
      </c>
      <c r="N187" s="12" t="s">
        <v>106</v>
      </c>
    </row>
    <row r="188" spans="1:15" ht="14.25" customHeight="1" x14ac:dyDescent="0.2">
      <c r="A188" s="10">
        <v>1982</v>
      </c>
      <c r="B188" s="11">
        <v>41927</v>
      </c>
      <c r="C188" s="12" t="s">
        <v>74</v>
      </c>
      <c r="D188" s="10">
        <v>49</v>
      </c>
      <c r="E188" s="10">
        <v>12</v>
      </c>
      <c r="F188" s="10" t="s">
        <v>6</v>
      </c>
      <c r="G188" s="10">
        <v>1</v>
      </c>
      <c r="K188" s="13" t="s">
        <v>16</v>
      </c>
      <c r="L188" s="14" t="s">
        <v>75</v>
      </c>
      <c r="N188" s="12" t="s">
        <v>106</v>
      </c>
    </row>
    <row r="189" spans="1:15" ht="14.25" customHeight="1" x14ac:dyDescent="0.2">
      <c r="A189" s="10">
        <v>1982</v>
      </c>
      <c r="B189" s="11">
        <v>41941</v>
      </c>
      <c r="C189" s="12" t="s">
        <v>100</v>
      </c>
      <c r="D189" s="10">
        <v>40</v>
      </c>
      <c r="E189" s="10">
        <v>34</v>
      </c>
      <c r="F189" s="10" t="s">
        <v>6</v>
      </c>
      <c r="G189" s="10">
        <v>1</v>
      </c>
      <c r="K189" s="13" t="s">
        <v>16</v>
      </c>
      <c r="L189" s="14" t="s">
        <v>100</v>
      </c>
      <c r="N189" s="12" t="s">
        <v>106</v>
      </c>
    </row>
    <row r="190" spans="1:15" ht="14.25" customHeight="1" x14ac:dyDescent="0.2">
      <c r="A190" s="10">
        <v>1982</v>
      </c>
      <c r="B190" s="11">
        <v>41948</v>
      </c>
      <c r="C190" s="12" t="s">
        <v>86</v>
      </c>
      <c r="D190" s="10">
        <v>26</v>
      </c>
      <c r="E190" s="10">
        <v>6</v>
      </c>
      <c r="F190" s="10" t="s">
        <v>6</v>
      </c>
      <c r="G190" s="10">
        <v>1</v>
      </c>
      <c r="K190" s="13" t="s">
        <v>17</v>
      </c>
      <c r="L190" s="14" t="s">
        <v>47</v>
      </c>
      <c r="N190" s="12" t="s">
        <v>106</v>
      </c>
    </row>
    <row r="191" spans="1:15" ht="14.25" customHeight="1" x14ac:dyDescent="0.2">
      <c r="A191" s="38">
        <v>1983</v>
      </c>
      <c r="B191" s="39">
        <v>41877</v>
      </c>
      <c r="C191" s="40" t="s">
        <v>82</v>
      </c>
      <c r="D191" s="38">
        <v>1</v>
      </c>
      <c r="E191" s="38">
        <v>0</v>
      </c>
      <c r="F191" s="38" t="s">
        <v>6</v>
      </c>
      <c r="G191" s="38">
        <v>1</v>
      </c>
      <c r="H191" s="38"/>
      <c r="I191" s="38"/>
      <c r="J191" s="38"/>
      <c r="K191" s="41" t="s">
        <v>16</v>
      </c>
      <c r="L191" s="42" t="s">
        <v>82</v>
      </c>
      <c r="M191" s="42" t="s">
        <v>83</v>
      </c>
      <c r="N191" s="40" t="s">
        <v>106</v>
      </c>
      <c r="O191" s="40" t="s">
        <v>84</v>
      </c>
    </row>
    <row r="192" spans="1:15" ht="14.25" customHeight="1" x14ac:dyDescent="0.2">
      <c r="A192" s="38">
        <v>1983</v>
      </c>
      <c r="B192" s="39">
        <v>41884</v>
      </c>
      <c r="C192" s="40" t="s">
        <v>41</v>
      </c>
      <c r="D192" s="38">
        <v>40</v>
      </c>
      <c r="E192" s="38">
        <v>7</v>
      </c>
      <c r="F192" s="38" t="s">
        <v>6</v>
      </c>
      <c r="G192" s="38">
        <v>1</v>
      </c>
      <c r="H192" s="38"/>
      <c r="I192" s="38"/>
      <c r="J192" s="38"/>
      <c r="K192" s="41" t="s">
        <v>16</v>
      </c>
      <c r="L192" s="42" t="s">
        <v>41</v>
      </c>
      <c r="M192" s="42" t="s">
        <v>42</v>
      </c>
      <c r="N192" s="40" t="s">
        <v>106</v>
      </c>
      <c r="O192" s="40"/>
    </row>
    <row r="193" spans="1:15" ht="14.25" customHeight="1" x14ac:dyDescent="0.2">
      <c r="A193" s="38">
        <v>1983</v>
      </c>
      <c r="B193" s="39">
        <v>41891</v>
      </c>
      <c r="C193" s="40" t="s">
        <v>44</v>
      </c>
      <c r="D193" s="38">
        <v>6</v>
      </c>
      <c r="E193" s="38">
        <v>7</v>
      </c>
      <c r="F193" s="38" t="s">
        <v>7</v>
      </c>
      <c r="G193" s="38"/>
      <c r="H193" s="38">
        <v>1</v>
      </c>
      <c r="I193" s="38"/>
      <c r="J193" s="38"/>
      <c r="K193" s="41" t="s">
        <v>17</v>
      </c>
      <c r="L193" s="42" t="s">
        <v>47</v>
      </c>
      <c r="M193" s="42"/>
      <c r="N193" s="40" t="s">
        <v>106</v>
      </c>
      <c r="O193" s="40"/>
    </row>
    <row r="194" spans="1:15" ht="14.25" customHeight="1" x14ac:dyDescent="0.2">
      <c r="A194" s="38">
        <v>1983</v>
      </c>
      <c r="B194" s="39">
        <v>41898</v>
      </c>
      <c r="C194" s="40" t="s">
        <v>76</v>
      </c>
      <c r="D194" s="38">
        <v>33</v>
      </c>
      <c r="E194" s="38">
        <v>6</v>
      </c>
      <c r="F194" s="38" t="s">
        <v>6</v>
      </c>
      <c r="G194" s="38">
        <v>1</v>
      </c>
      <c r="H194" s="38"/>
      <c r="I194" s="38"/>
      <c r="J194" s="38"/>
      <c r="K194" s="41" t="s">
        <v>16</v>
      </c>
      <c r="L194" s="42" t="s">
        <v>76</v>
      </c>
      <c r="M194" s="42"/>
      <c r="N194" s="40" t="s">
        <v>106</v>
      </c>
      <c r="O194" s="40"/>
    </row>
    <row r="195" spans="1:15" ht="14.25" customHeight="1" x14ac:dyDescent="0.2">
      <c r="A195" s="38">
        <v>1983</v>
      </c>
      <c r="B195" s="39">
        <v>41905</v>
      </c>
      <c r="C195" s="40" t="s">
        <v>99</v>
      </c>
      <c r="D195" s="38">
        <v>43</v>
      </c>
      <c r="E195" s="38">
        <v>14</v>
      </c>
      <c r="F195" s="38" t="s">
        <v>6</v>
      </c>
      <c r="G195" s="38">
        <v>1</v>
      </c>
      <c r="H195" s="38"/>
      <c r="I195" s="38"/>
      <c r="J195" s="38"/>
      <c r="K195" s="41" t="s">
        <v>17</v>
      </c>
      <c r="L195" s="42" t="s">
        <v>47</v>
      </c>
      <c r="M195" s="42"/>
      <c r="N195" s="40" t="s">
        <v>106</v>
      </c>
      <c r="O195" s="40"/>
    </row>
    <row r="196" spans="1:15" ht="14.25" customHeight="1" x14ac:dyDescent="0.2">
      <c r="A196" s="38">
        <v>1983</v>
      </c>
      <c r="B196" s="39">
        <v>41912</v>
      </c>
      <c r="C196" s="40" t="s">
        <v>54</v>
      </c>
      <c r="D196" s="38">
        <v>23</v>
      </c>
      <c r="E196" s="38">
        <v>0</v>
      </c>
      <c r="F196" s="38" t="s">
        <v>6</v>
      </c>
      <c r="G196" s="38">
        <v>1</v>
      </c>
      <c r="H196" s="38"/>
      <c r="I196" s="38"/>
      <c r="J196" s="38"/>
      <c r="K196" s="41" t="s">
        <v>16</v>
      </c>
      <c r="L196" s="42" t="s">
        <v>54</v>
      </c>
      <c r="M196" s="42"/>
      <c r="N196" s="40" t="s">
        <v>106</v>
      </c>
      <c r="O196" s="40"/>
    </row>
    <row r="197" spans="1:15" ht="14.25" customHeight="1" x14ac:dyDescent="0.2">
      <c r="A197" s="38">
        <v>1983</v>
      </c>
      <c r="B197" s="39">
        <v>41919</v>
      </c>
      <c r="C197" s="40" t="s">
        <v>43</v>
      </c>
      <c r="D197" s="38">
        <v>22</v>
      </c>
      <c r="E197" s="38">
        <v>13</v>
      </c>
      <c r="F197" s="38" t="s">
        <v>6</v>
      </c>
      <c r="G197" s="38">
        <v>1</v>
      </c>
      <c r="H197" s="38"/>
      <c r="I197" s="38"/>
      <c r="J197" s="38"/>
      <c r="K197" s="41" t="s">
        <v>17</v>
      </c>
      <c r="L197" s="42" t="s">
        <v>47</v>
      </c>
      <c r="M197" s="42"/>
      <c r="N197" s="40" t="s">
        <v>106</v>
      </c>
      <c r="O197" s="40"/>
    </row>
    <row r="198" spans="1:15" ht="14.25" customHeight="1" x14ac:dyDescent="0.2">
      <c r="A198" s="38">
        <v>1983</v>
      </c>
      <c r="B198" s="39">
        <v>41926</v>
      </c>
      <c r="C198" s="40" t="s">
        <v>74</v>
      </c>
      <c r="D198" s="38">
        <v>57</v>
      </c>
      <c r="E198" s="38">
        <v>13</v>
      </c>
      <c r="F198" s="38" t="s">
        <v>6</v>
      </c>
      <c r="G198" s="38">
        <v>1</v>
      </c>
      <c r="H198" s="38"/>
      <c r="I198" s="38"/>
      <c r="J198" s="38"/>
      <c r="K198" s="41" t="s">
        <v>17</v>
      </c>
      <c r="L198" s="42" t="s">
        <v>47</v>
      </c>
      <c r="M198" s="42"/>
      <c r="N198" s="40" t="s">
        <v>106</v>
      </c>
      <c r="O198" s="40"/>
    </row>
    <row r="199" spans="1:15" ht="14.25" customHeight="1" x14ac:dyDescent="0.2">
      <c r="A199" s="38">
        <v>1983</v>
      </c>
      <c r="B199" s="39">
        <v>41937</v>
      </c>
      <c r="C199" s="40" t="s">
        <v>100</v>
      </c>
      <c r="D199" s="38">
        <v>18</v>
      </c>
      <c r="E199" s="38">
        <v>19</v>
      </c>
      <c r="F199" s="38" t="s">
        <v>7</v>
      </c>
      <c r="G199" s="38"/>
      <c r="H199" s="38">
        <v>1</v>
      </c>
      <c r="I199" s="38"/>
      <c r="J199" s="38"/>
      <c r="K199" s="41" t="s">
        <v>17</v>
      </c>
      <c r="L199" s="42" t="s">
        <v>47</v>
      </c>
      <c r="M199" s="42"/>
      <c r="N199" s="40" t="s">
        <v>106</v>
      </c>
      <c r="O199" s="40"/>
    </row>
    <row r="200" spans="1:15" ht="14.25" customHeight="1" x14ac:dyDescent="0.2">
      <c r="A200" s="38">
        <v>1983</v>
      </c>
      <c r="B200" s="39">
        <v>41947</v>
      </c>
      <c r="C200" s="40" t="s">
        <v>86</v>
      </c>
      <c r="D200" s="38">
        <v>16</v>
      </c>
      <c r="E200" s="38">
        <v>3</v>
      </c>
      <c r="F200" s="38" t="s">
        <v>6</v>
      </c>
      <c r="G200" s="38">
        <v>1</v>
      </c>
      <c r="H200" s="38"/>
      <c r="I200" s="38"/>
      <c r="J200" s="38"/>
      <c r="K200" s="41" t="s">
        <v>16</v>
      </c>
      <c r="L200" s="42" t="s">
        <v>86</v>
      </c>
      <c r="M200" s="42" t="s">
        <v>87</v>
      </c>
      <c r="N200" s="40" t="s">
        <v>106</v>
      </c>
      <c r="O200" s="40"/>
    </row>
    <row r="201" spans="1:15" ht="14.25" customHeight="1" x14ac:dyDescent="0.2">
      <c r="A201" s="38">
        <v>1983</v>
      </c>
      <c r="B201" s="39">
        <v>41955</v>
      </c>
      <c r="C201" s="40" t="s">
        <v>100</v>
      </c>
      <c r="D201" s="38">
        <v>13</v>
      </c>
      <c r="E201" s="38">
        <v>6</v>
      </c>
      <c r="F201" s="38" t="s">
        <v>6</v>
      </c>
      <c r="G201" s="38">
        <v>1</v>
      </c>
      <c r="H201" s="38"/>
      <c r="I201" s="38"/>
      <c r="J201" s="38" t="s">
        <v>103</v>
      </c>
      <c r="K201" s="41" t="s">
        <v>17</v>
      </c>
      <c r="L201" s="42" t="s">
        <v>47</v>
      </c>
      <c r="M201" s="42"/>
      <c r="N201" s="40" t="s">
        <v>106</v>
      </c>
      <c r="O201" s="40" t="s">
        <v>65</v>
      </c>
    </row>
    <row r="202" spans="1:15" ht="14.25" customHeight="1" x14ac:dyDescent="0.2">
      <c r="A202" s="38">
        <v>1983</v>
      </c>
      <c r="B202" s="39"/>
      <c r="C202" s="40" t="s">
        <v>129</v>
      </c>
      <c r="D202" s="38">
        <v>0</v>
      </c>
      <c r="E202" s="38">
        <v>35</v>
      </c>
      <c r="F202" s="38" t="s">
        <v>7</v>
      </c>
      <c r="G202" s="38"/>
      <c r="H202" s="38">
        <v>1</v>
      </c>
      <c r="I202" s="38"/>
      <c r="J202" s="38"/>
      <c r="K202" s="41"/>
      <c r="L202" s="42"/>
      <c r="M202" s="42"/>
      <c r="N202" s="40" t="s">
        <v>106</v>
      </c>
      <c r="O202" s="40" t="s">
        <v>70</v>
      </c>
    </row>
    <row r="203" spans="1:15" ht="14.25" customHeight="1" x14ac:dyDescent="0.2">
      <c r="A203" s="10">
        <v>1984</v>
      </c>
      <c r="B203" s="11">
        <v>41882</v>
      </c>
      <c r="C203" s="12" t="s">
        <v>82</v>
      </c>
      <c r="D203" s="10">
        <v>26</v>
      </c>
      <c r="E203" s="10">
        <v>14</v>
      </c>
      <c r="F203" s="10" t="s">
        <v>6</v>
      </c>
      <c r="G203" s="10">
        <v>1</v>
      </c>
      <c r="K203" s="13" t="s">
        <v>17</v>
      </c>
      <c r="L203" s="14" t="s">
        <v>47</v>
      </c>
      <c r="N203" s="12" t="s">
        <v>106</v>
      </c>
    </row>
    <row r="204" spans="1:15" ht="14.25" customHeight="1" x14ac:dyDescent="0.2">
      <c r="A204" s="10">
        <v>1984</v>
      </c>
      <c r="B204" s="11">
        <v>41889</v>
      </c>
      <c r="C204" s="12" t="s">
        <v>41</v>
      </c>
      <c r="D204" s="10">
        <v>46</v>
      </c>
      <c r="E204" s="10">
        <v>0</v>
      </c>
      <c r="F204" s="10" t="s">
        <v>6</v>
      </c>
      <c r="G204" s="10">
        <v>1</v>
      </c>
      <c r="K204" s="13" t="s">
        <v>17</v>
      </c>
      <c r="L204" s="14" t="s">
        <v>47</v>
      </c>
      <c r="N204" s="12" t="s">
        <v>106</v>
      </c>
    </row>
    <row r="205" spans="1:15" ht="14.25" customHeight="1" x14ac:dyDescent="0.2">
      <c r="A205" s="10">
        <v>1984</v>
      </c>
      <c r="B205" s="11">
        <v>41896</v>
      </c>
      <c r="C205" s="12" t="s">
        <v>44</v>
      </c>
      <c r="D205" s="10">
        <v>12</v>
      </c>
      <c r="E205" s="10">
        <v>7</v>
      </c>
      <c r="F205" s="10" t="s">
        <v>6</v>
      </c>
      <c r="G205" s="10">
        <v>1</v>
      </c>
      <c r="K205" s="13" t="s">
        <v>16</v>
      </c>
      <c r="L205" s="14" t="s">
        <v>44</v>
      </c>
      <c r="N205" s="12" t="s">
        <v>106</v>
      </c>
    </row>
    <row r="206" spans="1:15" ht="14.25" customHeight="1" x14ac:dyDescent="0.2">
      <c r="A206" s="10">
        <v>1984</v>
      </c>
      <c r="B206" s="11">
        <v>41903</v>
      </c>
      <c r="C206" s="12" t="s">
        <v>76</v>
      </c>
      <c r="D206" s="10">
        <v>40</v>
      </c>
      <c r="E206" s="10">
        <v>16</v>
      </c>
      <c r="F206" s="10" t="s">
        <v>6</v>
      </c>
      <c r="G206" s="10">
        <v>1</v>
      </c>
      <c r="K206" s="13" t="s">
        <v>17</v>
      </c>
      <c r="L206" s="14" t="s">
        <v>47</v>
      </c>
      <c r="N206" s="12" t="s">
        <v>106</v>
      </c>
    </row>
    <row r="207" spans="1:15" ht="14.25" customHeight="1" x14ac:dyDescent="0.2">
      <c r="A207" s="10">
        <v>1984</v>
      </c>
      <c r="B207" s="11">
        <v>41910</v>
      </c>
      <c r="C207" s="12" t="s">
        <v>99</v>
      </c>
      <c r="D207" s="10">
        <v>25</v>
      </c>
      <c r="E207" s="10">
        <v>0</v>
      </c>
      <c r="F207" s="10" t="s">
        <v>6</v>
      </c>
      <c r="G207" s="10">
        <v>1</v>
      </c>
      <c r="K207" s="13" t="s">
        <v>16</v>
      </c>
      <c r="L207" s="14" t="s">
        <v>107</v>
      </c>
      <c r="M207" s="14" t="s">
        <v>131</v>
      </c>
      <c r="N207" s="12" t="s">
        <v>106</v>
      </c>
    </row>
    <row r="208" spans="1:15" ht="14.25" customHeight="1" x14ac:dyDescent="0.2">
      <c r="A208" s="10">
        <v>1984</v>
      </c>
      <c r="B208" s="11">
        <v>41917</v>
      </c>
      <c r="C208" s="12" t="s">
        <v>54</v>
      </c>
      <c r="D208" s="10">
        <v>55</v>
      </c>
      <c r="E208" s="10">
        <v>0</v>
      </c>
      <c r="F208" s="10" t="s">
        <v>6</v>
      </c>
      <c r="G208" s="10">
        <v>1</v>
      </c>
      <c r="K208" s="13" t="s">
        <v>17</v>
      </c>
      <c r="L208" s="14" t="s">
        <v>47</v>
      </c>
      <c r="N208" s="12" t="s">
        <v>106</v>
      </c>
    </row>
    <row r="209" spans="1:15" ht="14.25" customHeight="1" x14ac:dyDescent="0.2">
      <c r="A209" s="10">
        <v>1984</v>
      </c>
      <c r="B209" s="11">
        <v>41924</v>
      </c>
      <c r="C209" s="12" t="s">
        <v>43</v>
      </c>
      <c r="D209" s="10">
        <v>54</v>
      </c>
      <c r="E209" s="10">
        <v>7</v>
      </c>
      <c r="F209" s="10" t="s">
        <v>6</v>
      </c>
      <c r="G209" s="10">
        <v>1</v>
      </c>
      <c r="K209" s="13" t="s">
        <v>16</v>
      </c>
      <c r="L209" s="14" t="s">
        <v>43</v>
      </c>
      <c r="M209" s="14" t="s">
        <v>108</v>
      </c>
      <c r="N209" s="12" t="s">
        <v>106</v>
      </c>
    </row>
    <row r="210" spans="1:15" ht="14.25" customHeight="1" x14ac:dyDescent="0.2">
      <c r="A210" s="10">
        <v>1984</v>
      </c>
      <c r="B210" s="11">
        <v>41931</v>
      </c>
      <c r="C210" s="12" t="s">
        <v>74</v>
      </c>
      <c r="D210" s="10">
        <v>27</v>
      </c>
      <c r="E210" s="10">
        <v>6</v>
      </c>
      <c r="F210" s="10" t="s">
        <v>6</v>
      </c>
      <c r="G210" s="10">
        <v>1</v>
      </c>
      <c r="K210" s="13" t="s">
        <v>16</v>
      </c>
      <c r="L210" s="14" t="s">
        <v>75</v>
      </c>
      <c r="N210" s="12" t="s">
        <v>106</v>
      </c>
    </row>
    <row r="211" spans="1:15" ht="14.25" customHeight="1" x14ac:dyDescent="0.2">
      <c r="A211" s="10">
        <v>1984</v>
      </c>
      <c r="B211" s="11">
        <v>41945</v>
      </c>
      <c r="C211" s="12" t="s">
        <v>100</v>
      </c>
      <c r="D211" s="10">
        <v>8</v>
      </c>
      <c r="E211" s="10">
        <v>6</v>
      </c>
      <c r="F211" s="10" t="s">
        <v>6</v>
      </c>
      <c r="G211" s="10">
        <v>1</v>
      </c>
      <c r="K211" s="13" t="s">
        <v>16</v>
      </c>
      <c r="L211" s="14" t="s">
        <v>100</v>
      </c>
      <c r="N211" s="12" t="s">
        <v>106</v>
      </c>
    </row>
    <row r="212" spans="1:15" ht="14.25" customHeight="1" x14ac:dyDescent="0.2">
      <c r="A212" s="10">
        <v>1984</v>
      </c>
      <c r="B212" s="11">
        <v>41952</v>
      </c>
      <c r="C212" s="12" t="s">
        <v>86</v>
      </c>
      <c r="D212" s="10">
        <v>27</v>
      </c>
      <c r="E212" s="10">
        <v>14</v>
      </c>
      <c r="F212" s="10" t="s">
        <v>6</v>
      </c>
      <c r="G212" s="10">
        <v>1</v>
      </c>
      <c r="H212" s="10" t="s">
        <v>25</v>
      </c>
      <c r="K212" s="13" t="s">
        <v>17</v>
      </c>
      <c r="L212" s="14" t="s">
        <v>47</v>
      </c>
      <c r="N212" s="12" t="s">
        <v>106</v>
      </c>
    </row>
    <row r="213" spans="1:15" ht="14.25" customHeight="1" x14ac:dyDescent="0.2">
      <c r="A213" s="10">
        <v>1984</v>
      </c>
      <c r="B213" s="11">
        <v>41959</v>
      </c>
      <c r="C213" s="12" t="s">
        <v>101</v>
      </c>
      <c r="D213" s="10">
        <v>24</v>
      </c>
      <c r="E213" s="10">
        <v>10</v>
      </c>
      <c r="F213" s="10" t="s">
        <v>6</v>
      </c>
      <c r="G213" s="10">
        <v>1</v>
      </c>
      <c r="K213" s="13" t="s">
        <v>16</v>
      </c>
      <c r="L213" s="14" t="s">
        <v>120</v>
      </c>
      <c r="N213" s="12" t="s">
        <v>106</v>
      </c>
      <c r="O213" s="12" t="s">
        <v>121</v>
      </c>
    </row>
    <row r="214" spans="1:15" ht="14.25" customHeight="1" x14ac:dyDescent="0.2">
      <c r="A214" s="10">
        <v>1984</v>
      </c>
      <c r="B214" s="11">
        <v>41966</v>
      </c>
      <c r="C214" s="12" t="s">
        <v>102</v>
      </c>
      <c r="D214" s="10">
        <v>0</v>
      </c>
      <c r="E214" s="10">
        <v>34</v>
      </c>
      <c r="F214" s="10" t="s">
        <v>7</v>
      </c>
      <c r="H214" s="10">
        <v>1</v>
      </c>
      <c r="K214" s="13" t="s">
        <v>16</v>
      </c>
      <c r="L214" s="14" t="s">
        <v>102</v>
      </c>
      <c r="M214" s="14" t="s">
        <v>133</v>
      </c>
      <c r="N214" s="12" t="s">
        <v>106</v>
      </c>
      <c r="O214" s="12" t="s">
        <v>122</v>
      </c>
    </row>
    <row r="215" spans="1:15" ht="14.25" customHeight="1" x14ac:dyDescent="0.2">
      <c r="A215" s="38">
        <v>1985</v>
      </c>
      <c r="B215" s="39">
        <v>41881</v>
      </c>
      <c r="C215" s="40" t="s">
        <v>82</v>
      </c>
      <c r="D215" s="38">
        <v>0</v>
      </c>
      <c r="E215" s="38">
        <v>29</v>
      </c>
      <c r="F215" s="38" t="s">
        <v>7</v>
      </c>
      <c r="G215" s="38"/>
      <c r="H215" s="38">
        <v>1</v>
      </c>
      <c r="I215" s="38"/>
      <c r="J215" s="38"/>
      <c r="K215" s="41" t="s">
        <v>16</v>
      </c>
      <c r="L215" s="42" t="s">
        <v>82</v>
      </c>
      <c r="M215" s="42" t="s">
        <v>83</v>
      </c>
      <c r="N215" s="40" t="s">
        <v>105</v>
      </c>
      <c r="O215" s="40"/>
    </row>
    <row r="216" spans="1:15" ht="14.25" customHeight="1" x14ac:dyDescent="0.2">
      <c r="A216" s="38">
        <v>1985</v>
      </c>
      <c r="B216" s="39">
        <v>41888</v>
      </c>
      <c r="C216" s="40" t="s">
        <v>41</v>
      </c>
      <c r="D216" s="38">
        <v>20</v>
      </c>
      <c r="E216" s="38">
        <v>26</v>
      </c>
      <c r="F216" s="38" t="s">
        <v>7</v>
      </c>
      <c r="G216" s="38"/>
      <c r="H216" s="38">
        <v>1</v>
      </c>
      <c r="I216" s="38"/>
      <c r="J216" s="38"/>
      <c r="K216" s="41" t="s">
        <v>17</v>
      </c>
      <c r="L216" s="42" t="s">
        <v>47</v>
      </c>
      <c r="M216" s="42"/>
      <c r="N216" s="40" t="s">
        <v>105</v>
      </c>
      <c r="O216" s="40"/>
    </row>
    <row r="217" spans="1:15" ht="14.25" customHeight="1" x14ac:dyDescent="0.2">
      <c r="A217" s="38">
        <v>1985</v>
      </c>
      <c r="B217" s="39">
        <v>41895</v>
      </c>
      <c r="C217" s="40" t="s">
        <v>44</v>
      </c>
      <c r="D217" s="38">
        <v>0</v>
      </c>
      <c r="E217" s="38">
        <v>42</v>
      </c>
      <c r="F217" s="38" t="s">
        <v>7</v>
      </c>
      <c r="G217" s="38"/>
      <c r="H217" s="38">
        <v>1</v>
      </c>
      <c r="I217" s="38"/>
      <c r="J217" s="38"/>
      <c r="K217" s="41" t="s">
        <v>17</v>
      </c>
      <c r="L217" s="42" t="s">
        <v>47</v>
      </c>
      <c r="M217" s="42"/>
      <c r="N217" s="40" t="s">
        <v>105</v>
      </c>
      <c r="O217" s="40"/>
    </row>
    <row r="218" spans="1:15" ht="14.25" customHeight="1" x14ac:dyDescent="0.2">
      <c r="A218" s="38">
        <v>1985</v>
      </c>
      <c r="B218" s="39">
        <v>41902</v>
      </c>
      <c r="C218" s="40" t="s">
        <v>76</v>
      </c>
      <c r="D218" s="38">
        <v>0</v>
      </c>
      <c r="E218" s="38">
        <v>33</v>
      </c>
      <c r="F218" s="38" t="s">
        <v>7</v>
      </c>
      <c r="G218" s="38"/>
      <c r="H218" s="38">
        <v>1</v>
      </c>
      <c r="I218" s="38"/>
      <c r="J218" s="38"/>
      <c r="K218" s="41" t="s">
        <v>16</v>
      </c>
      <c r="L218" s="42" t="s">
        <v>76</v>
      </c>
      <c r="M218" s="42"/>
      <c r="N218" s="40" t="s">
        <v>105</v>
      </c>
      <c r="O218" s="40"/>
    </row>
    <row r="219" spans="1:15" ht="14.25" customHeight="1" x14ac:dyDescent="0.2">
      <c r="A219" s="38">
        <v>1985</v>
      </c>
      <c r="B219" s="39">
        <v>41909</v>
      </c>
      <c r="C219" s="40" t="s">
        <v>99</v>
      </c>
      <c r="D219" s="38">
        <v>6</v>
      </c>
      <c r="E219" s="38">
        <v>26</v>
      </c>
      <c r="F219" s="38" t="s">
        <v>7</v>
      </c>
      <c r="G219" s="38"/>
      <c r="H219" s="38">
        <v>1</v>
      </c>
      <c r="I219" s="38"/>
      <c r="J219" s="38"/>
      <c r="K219" s="41" t="s">
        <v>17</v>
      </c>
      <c r="L219" s="42" t="s">
        <v>47</v>
      </c>
      <c r="M219" s="42"/>
      <c r="N219" s="40" t="s">
        <v>105</v>
      </c>
      <c r="O219" s="40"/>
    </row>
    <row r="220" spans="1:15" ht="14.25" customHeight="1" x14ac:dyDescent="0.2">
      <c r="A220" s="38">
        <v>1985</v>
      </c>
      <c r="B220" s="39">
        <v>41917</v>
      </c>
      <c r="C220" s="40" t="s">
        <v>54</v>
      </c>
      <c r="D220" s="38">
        <v>8</v>
      </c>
      <c r="E220" s="38">
        <v>30</v>
      </c>
      <c r="F220" s="38" t="s">
        <v>7</v>
      </c>
      <c r="G220" s="38"/>
      <c r="H220" s="38">
        <v>1</v>
      </c>
      <c r="I220" s="38"/>
      <c r="J220" s="38"/>
      <c r="K220" s="41" t="s">
        <v>16</v>
      </c>
      <c r="L220" s="42" t="s">
        <v>54</v>
      </c>
      <c r="M220" s="42"/>
      <c r="N220" s="40" t="s">
        <v>105</v>
      </c>
      <c r="O220" s="40"/>
    </row>
    <row r="221" spans="1:15" ht="14.25" customHeight="1" x14ac:dyDescent="0.2">
      <c r="A221" s="38">
        <v>1985</v>
      </c>
      <c r="B221" s="39">
        <v>41923</v>
      </c>
      <c r="C221" s="40" t="s">
        <v>43</v>
      </c>
      <c r="D221" s="38">
        <v>8</v>
      </c>
      <c r="E221" s="38">
        <v>8</v>
      </c>
      <c r="F221" s="38" t="s">
        <v>8</v>
      </c>
      <c r="G221" s="38"/>
      <c r="H221" s="38"/>
      <c r="I221" s="38">
        <v>1</v>
      </c>
      <c r="J221" s="38"/>
      <c r="K221" s="41" t="s">
        <v>17</v>
      </c>
      <c r="L221" s="42" t="s">
        <v>47</v>
      </c>
      <c r="M221" s="42"/>
      <c r="N221" s="40" t="s">
        <v>105</v>
      </c>
      <c r="O221" s="40"/>
    </row>
    <row r="222" spans="1:15" ht="14.25" customHeight="1" x14ac:dyDescent="0.2">
      <c r="A222" s="38">
        <v>1985</v>
      </c>
      <c r="B222" s="39">
        <v>41930</v>
      </c>
      <c r="C222" s="40" t="s">
        <v>74</v>
      </c>
      <c r="D222" s="38">
        <v>27</v>
      </c>
      <c r="E222" s="38">
        <v>6</v>
      </c>
      <c r="F222" s="38" t="s">
        <v>6</v>
      </c>
      <c r="G222" s="38">
        <v>1</v>
      </c>
      <c r="H222" s="38"/>
      <c r="I222" s="38"/>
      <c r="J222" s="38"/>
      <c r="K222" s="41" t="s">
        <v>17</v>
      </c>
      <c r="L222" s="42" t="s">
        <v>47</v>
      </c>
      <c r="M222" s="42"/>
      <c r="N222" s="40" t="s">
        <v>105</v>
      </c>
      <c r="O222" s="40"/>
    </row>
    <row r="223" spans="1:15" ht="14.25" customHeight="1" x14ac:dyDescent="0.2">
      <c r="A223" s="38">
        <v>1985</v>
      </c>
      <c r="B223" s="39">
        <v>41944</v>
      </c>
      <c r="C223" s="40" t="s">
        <v>100</v>
      </c>
      <c r="D223" s="38">
        <v>12</v>
      </c>
      <c r="E223" s="38">
        <v>14</v>
      </c>
      <c r="F223" s="38" t="s">
        <v>7</v>
      </c>
      <c r="G223" s="38"/>
      <c r="H223" s="38">
        <v>1</v>
      </c>
      <c r="I223" s="38"/>
      <c r="J223" s="38"/>
      <c r="K223" s="41" t="s">
        <v>17</v>
      </c>
      <c r="L223" s="42" t="s">
        <v>47</v>
      </c>
      <c r="M223" s="42"/>
      <c r="N223" s="40" t="s">
        <v>105</v>
      </c>
      <c r="O223" s="40"/>
    </row>
    <row r="224" spans="1:15" ht="14.25" customHeight="1" x14ac:dyDescent="0.2">
      <c r="A224" s="38">
        <v>1985</v>
      </c>
      <c r="B224" s="39">
        <v>41951</v>
      </c>
      <c r="C224" s="40" t="s">
        <v>86</v>
      </c>
      <c r="D224" s="38">
        <v>0</v>
      </c>
      <c r="E224" s="38">
        <v>41</v>
      </c>
      <c r="F224" s="38" t="s">
        <v>7</v>
      </c>
      <c r="G224" s="38"/>
      <c r="H224" s="38">
        <v>1</v>
      </c>
      <c r="I224" s="38"/>
      <c r="J224" s="38"/>
      <c r="K224" s="41" t="s">
        <v>17</v>
      </c>
      <c r="L224" s="42" t="s">
        <v>47</v>
      </c>
      <c r="M224" s="42"/>
      <c r="N224" s="40" t="s">
        <v>105</v>
      </c>
      <c r="O224" s="40"/>
    </row>
    <row r="225" spans="1:15" ht="14.25" customHeight="1" x14ac:dyDescent="0.2">
      <c r="A225" s="10">
        <v>1986</v>
      </c>
      <c r="B225" s="11">
        <v>41880</v>
      </c>
      <c r="C225" s="12" t="s">
        <v>82</v>
      </c>
      <c r="D225" s="10">
        <v>8</v>
      </c>
      <c r="E225" s="10">
        <v>26</v>
      </c>
      <c r="F225" s="10" t="s">
        <v>7</v>
      </c>
      <c r="H225" s="10">
        <v>1</v>
      </c>
      <c r="K225" s="13" t="s">
        <v>17</v>
      </c>
      <c r="L225" s="14" t="s">
        <v>47</v>
      </c>
      <c r="N225" s="12" t="s">
        <v>105</v>
      </c>
    </row>
    <row r="226" spans="1:15" ht="14.25" customHeight="1" x14ac:dyDescent="0.2">
      <c r="A226" s="10">
        <v>1986</v>
      </c>
      <c r="B226" s="11">
        <v>41887</v>
      </c>
      <c r="C226" s="12" t="s">
        <v>41</v>
      </c>
      <c r="D226" s="10">
        <v>0</v>
      </c>
      <c r="E226" s="10">
        <v>21</v>
      </c>
      <c r="F226" s="10" t="s">
        <v>7</v>
      </c>
      <c r="H226" s="10">
        <v>1</v>
      </c>
      <c r="K226" s="13" t="s">
        <v>17</v>
      </c>
      <c r="L226" s="14" t="s">
        <v>47</v>
      </c>
      <c r="N226" s="12" t="s">
        <v>105</v>
      </c>
    </row>
    <row r="227" spans="1:15" ht="14.25" customHeight="1" x14ac:dyDescent="0.2">
      <c r="A227" s="10">
        <v>1986</v>
      </c>
      <c r="B227" s="11">
        <v>41894</v>
      </c>
      <c r="C227" s="12" t="s">
        <v>44</v>
      </c>
      <c r="D227" s="10">
        <v>7</v>
      </c>
      <c r="E227" s="10">
        <v>20</v>
      </c>
      <c r="F227" s="10" t="s">
        <v>7</v>
      </c>
      <c r="H227" s="10">
        <v>1</v>
      </c>
      <c r="K227" s="13" t="s">
        <v>16</v>
      </c>
      <c r="L227" s="14" t="s">
        <v>44</v>
      </c>
      <c r="N227" s="12" t="s">
        <v>105</v>
      </c>
    </row>
    <row r="228" spans="1:15" ht="14.25" customHeight="1" x14ac:dyDescent="0.2">
      <c r="A228" s="10">
        <v>1986</v>
      </c>
      <c r="B228" s="11">
        <v>41901</v>
      </c>
      <c r="C228" s="12" t="s">
        <v>76</v>
      </c>
      <c r="D228" s="10">
        <v>32</v>
      </c>
      <c r="E228" s="10">
        <v>19</v>
      </c>
      <c r="F228" s="10" t="s">
        <v>6</v>
      </c>
      <c r="G228" s="10">
        <v>1</v>
      </c>
      <c r="K228" s="13" t="s">
        <v>17</v>
      </c>
      <c r="L228" s="14" t="s">
        <v>47</v>
      </c>
      <c r="N228" s="12" t="s">
        <v>105</v>
      </c>
    </row>
    <row r="229" spans="1:15" ht="14.25" customHeight="1" x14ac:dyDescent="0.2">
      <c r="A229" s="10">
        <v>1986</v>
      </c>
      <c r="B229" s="11">
        <v>41908</v>
      </c>
      <c r="C229" s="12" t="s">
        <v>99</v>
      </c>
      <c r="D229" s="10">
        <v>13</v>
      </c>
      <c r="E229" s="10">
        <v>14</v>
      </c>
      <c r="F229" s="10" t="s">
        <v>7</v>
      </c>
      <c r="H229" s="10">
        <v>1</v>
      </c>
      <c r="K229" s="13" t="s">
        <v>16</v>
      </c>
      <c r="L229" s="14" t="s">
        <v>107</v>
      </c>
      <c r="M229" s="14" t="s">
        <v>131</v>
      </c>
      <c r="N229" s="12" t="s">
        <v>105</v>
      </c>
    </row>
    <row r="230" spans="1:15" ht="14.25" customHeight="1" x14ac:dyDescent="0.2">
      <c r="A230" s="10">
        <v>1986</v>
      </c>
      <c r="B230" s="11">
        <v>41915</v>
      </c>
      <c r="C230" s="12" t="s">
        <v>54</v>
      </c>
      <c r="D230" s="10">
        <v>14</v>
      </c>
      <c r="E230" s="10">
        <v>7</v>
      </c>
      <c r="F230" s="10" t="s">
        <v>6</v>
      </c>
      <c r="G230" s="10">
        <v>1</v>
      </c>
      <c r="K230" s="13" t="s">
        <v>17</v>
      </c>
      <c r="L230" s="14" t="s">
        <v>47</v>
      </c>
      <c r="N230" s="12" t="s">
        <v>105</v>
      </c>
    </row>
    <row r="231" spans="1:15" ht="14.25" customHeight="1" x14ac:dyDescent="0.2">
      <c r="A231" s="10">
        <v>1986</v>
      </c>
      <c r="B231" s="11">
        <v>41922</v>
      </c>
      <c r="C231" s="12" t="s">
        <v>43</v>
      </c>
      <c r="D231" s="10">
        <v>14</v>
      </c>
      <c r="E231" s="10">
        <v>21</v>
      </c>
      <c r="F231" s="10" t="s">
        <v>7</v>
      </c>
      <c r="H231" s="10">
        <v>1</v>
      </c>
      <c r="K231" s="13" t="s">
        <v>16</v>
      </c>
      <c r="L231" s="14" t="s">
        <v>43</v>
      </c>
      <c r="M231" s="14" t="s">
        <v>108</v>
      </c>
      <c r="N231" s="12" t="s">
        <v>105</v>
      </c>
    </row>
    <row r="232" spans="1:15" ht="14.25" customHeight="1" x14ac:dyDescent="0.2">
      <c r="A232" s="10">
        <v>1986</v>
      </c>
      <c r="B232" s="11">
        <v>41929</v>
      </c>
      <c r="C232" s="12" t="s">
        <v>74</v>
      </c>
      <c r="D232" s="10">
        <v>7</v>
      </c>
      <c r="E232" s="10">
        <v>14</v>
      </c>
      <c r="F232" s="10" t="s">
        <v>7</v>
      </c>
      <c r="H232" s="10">
        <v>1</v>
      </c>
      <c r="K232" s="13" t="s">
        <v>16</v>
      </c>
      <c r="L232" s="14" t="s">
        <v>75</v>
      </c>
      <c r="N232" s="12" t="s">
        <v>105</v>
      </c>
    </row>
    <row r="233" spans="1:15" ht="14.25" customHeight="1" x14ac:dyDescent="0.2">
      <c r="A233" s="10">
        <v>1986</v>
      </c>
      <c r="B233" s="11">
        <v>41943</v>
      </c>
      <c r="C233" s="12" t="s">
        <v>100</v>
      </c>
      <c r="D233" s="10">
        <v>17</v>
      </c>
      <c r="E233" s="10">
        <v>14</v>
      </c>
      <c r="F233" s="10" t="s">
        <v>6</v>
      </c>
      <c r="G233" s="10">
        <v>1</v>
      </c>
      <c r="K233" s="13" t="s">
        <v>16</v>
      </c>
      <c r="L233" s="14" t="s">
        <v>100</v>
      </c>
      <c r="N233" s="12" t="s">
        <v>105</v>
      </c>
    </row>
    <row r="234" spans="1:15" ht="14.25" customHeight="1" x14ac:dyDescent="0.2">
      <c r="A234" s="10">
        <v>1986</v>
      </c>
      <c r="B234" s="11">
        <v>41950</v>
      </c>
      <c r="C234" s="12" t="s">
        <v>86</v>
      </c>
      <c r="D234" s="10">
        <v>13</v>
      </c>
      <c r="E234" s="10">
        <v>0</v>
      </c>
      <c r="F234" s="10" t="s">
        <v>6</v>
      </c>
      <c r="G234" s="10">
        <v>1</v>
      </c>
      <c r="K234" s="13" t="s">
        <v>16</v>
      </c>
      <c r="L234" s="14" t="s">
        <v>86</v>
      </c>
      <c r="M234" s="14" t="s">
        <v>87</v>
      </c>
      <c r="N234" s="12" t="s">
        <v>105</v>
      </c>
    </row>
    <row r="235" spans="1:15" ht="14.25" customHeight="1" x14ac:dyDescent="0.2">
      <c r="A235" s="10">
        <v>1986</v>
      </c>
      <c r="B235" s="11">
        <v>41957</v>
      </c>
      <c r="C235" s="12" t="s">
        <v>99</v>
      </c>
      <c r="D235" s="10">
        <v>6</v>
      </c>
      <c r="E235" s="10">
        <v>28</v>
      </c>
      <c r="F235" s="10" t="s">
        <v>7</v>
      </c>
      <c r="H235" s="10">
        <v>1</v>
      </c>
      <c r="K235" s="13" t="s">
        <v>16</v>
      </c>
      <c r="L235" s="14" t="s">
        <v>107</v>
      </c>
      <c r="N235" s="12" t="s">
        <v>105</v>
      </c>
      <c r="O235" s="12" t="s">
        <v>123</v>
      </c>
    </row>
    <row r="236" spans="1:15" ht="14.25" customHeight="1" x14ac:dyDescent="0.2">
      <c r="A236" s="38">
        <v>1987</v>
      </c>
      <c r="B236" s="39">
        <v>41879</v>
      </c>
      <c r="C236" s="40" t="s">
        <v>82</v>
      </c>
      <c r="D236" s="38">
        <v>6</v>
      </c>
      <c r="E236" s="38">
        <v>0</v>
      </c>
      <c r="F236" s="38" t="s">
        <v>6</v>
      </c>
      <c r="G236" s="38">
        <v>1</v>
      </c>
      <c r="H236" s="38"/>
      <c r="I236" s="38"/>
      <c r="J236" s="38"/>
      <c r="K236" s="41" t="s">
        <v>16</v>
      </c>
      <c r="L236" s="42" t="s">
        <v>82</v>
      </c>
      <c r="M236" s="42" t="s">
        <v>83</v>
      </c>
      <c r="N236" s="40" t="s">
        <v>105</v>
      </c>
      <c r="O236" s="40"/>
    </row>
    <row r="237" spans="1:15" ht="14.25" customHeight="1" x14ac:dyDescent="0.2">
      <c r="A237" s="38">
        <v>1987</v>
      </c>
      <c r="B237" s="39">
        <v>41886</v>
      </c>
      <c r="C237" s="40" t="s">
        <v>41</v>
      </c>
      <c r="D237" s="38">
        <v>12</v>
      </c>
      <c r="E237" s="38">
        <v>21</v>
      </c>
      <c r="F237" s="38" t="s">
        <v>7</v>
      </c>
      <c r="G237" s="38"/>
      <c r="H237" s="38">
        <v>1</v>
      </c>
      <c r="I237" s="38"/>
      <c r="J237" s="38"/>
      <c r="K237" s="41" t="s">
        <v>16</v>
      </c>
      <c r="L237" s="42" t="s">
        <v>41</v>
      </c>
      <c r="M237" s="42" t="s">
        <v>42</v>
      </c>
      <c r="N237" s="40" t="s">
        <v>105</v>
      </c>
      <c r="O237" s="40"/>
    </row>
    <row r="238" spans="1:15" ht="14.25" customHeight="1" x14ac:dyDescent="0.2">
      <c r="A238" s="38">
        <v>1987</v>
      </c>
      <c r="B238" s="39">
        <v>41893</v>
      </c>
      <c r="C238" s="40" t="s">
        <v>44</v>
      </c>
      <c r="D238" s="38">
        <v>0</v>
      </c>
      <c r="E238" s="38">
        <v>23</v>
      </c>
      <c r="F238" s="38" t="s">
        <v>7</v>
      </c>
      <c r="G238" s="38"/>
      <c r="H238" s="38">
        <v>1</v>
      </c>
      <c r="I238" s="38"/>
      <c r="J238" s="38"/>
      <c r="K238" s="41" t="s">
        <v>17</v>
      </c>
      <c r="L238" s="42" t="s">
        <v>47</v>
      </c>
      <c r="M238" s="42"/>
      <c r="N238" s="40" t="s">
        <v>105</v>
      </c>
      <c r="O238" s="40"/>
    </row>
    <row r="239" spans="1:15" ht="14.25" customHeight="1" x14ac:dyDescent="0.2">
      <c r="A239" s="38">
        <v>1987</v>
      </c>
      <c r="B239" s="39">
        <v>41900</v>
      </c>
      <c r="C239" s="40" t="s">
        <v>76</v>
      </c>
      <c r="D239" s="38">
        <v>20</v>
      </c>
      <c r="E239" s="38">
        <v>12</v>
      </c>
      <c r="F239" s="38" t="s">
        <v>6</v>
      </c>
      <c r="G239" s="38">
        <v>1</v>
      </c>
      <c r="H239" s="38"/>
      <c r="I239" s="38"/>
      <c r="J239" s="38"/>
      <c r="K239" s="41" t="s">
        <v>16</v>
      </c>
      <c r="L239" s="42" t="s">
        <v>76</v>
      </c>
      <c r="M239" s="42"/>
      <c r="N239" s="40" t="s">
        <v>105</v>
      </c>
      <c r="O239" s="40"/>
    </row>
    <row r="240" spans="1:15" ht="14.25" customHeight="1" x14ac:dyDescent="0.2">
      <c r="A240" s="38">
        <v>1987</v>
      </c>
      <c r="B240" s="39">
        <v>41907</v>
      </c>
      <c r="C240" s="40" t="s">
        <v>99</v>
      </c>
      <c r="D240" s="38">
        <v>34</v>
      </c>
      <c r="E240" s="38">
        <v>6</v>
      </c>
      <c r="F240" s="38" t="s">
        <v>6</v>
      </c>
      <c r="G240" s="38">
        <v>1</v>
      </c>
      <c r="H240" s="38"/>
      <c r="I240" s="38"/>
      <c r="J240" s="38"/>
      <c r="K240" s="41" t="s">
        <v>17</v>
      </c>
      <c r="L240" s="42" t="s">
        <v>47</v>
      </c>
      <c r="M240" s="42"/>
      <c r="N240" s="40" t="s">
        <v>105</v>
      </c>
      <c r="O240" s="40"/>
    </row>
    <row r="241" spans="1:15" ht="14.25" customHeight="1" x14ac:dyDescent="0.2">
      <c r="A241" s="38">
        <v>1987</v>
      </c>
      <c r="B241" s="39">
        <v>41914</v>
      </c>
      <c r="C241" s="40" t="s">
        <v>50</v>
      </c>
      <c r="D241" s="38">
        <v>14</v>
      </c>
      <c r="E241" s="38">
        <v>20</v>
      </c>
      <c r="F241" s="38" t="s">
        <v>7</v>
      </c>
      <c r="G241" s="38"/>
      <c r="H241" s="38">
        <v>1</v>
      </c>
      <c r="I241" s="38"/>
      <c r="J241" s="38"/>
      <c r="K241" s="41" t="s">
        <v>16</v>
      </c>
      <c r="L241" s="42" t="s">
        <v>54</v>
      </c>
      <c r="M241" s="42"/>
      <c r="N241" s="40" t="s">
        <v>105</v>
      </c>
      <c r="O241" s="40"/>
    </row>
    <row r="242" spans="1:15" ht="14.25" customHeight="1" x14ac:dyDescent="0.2">
      <c r="A242" s="38">
        <v>1987</v>
      </c>
      <c r="B242" s="39">
        <v>41921</v>
      </c>
      <c r="C242" s="40" t="s">
        <v>43</v>
      </c>
      <c r="D242" s="38">
        <v>20</v>
      </c>
      <c r="E242" s="38">
        <v>21</v>
      </c>
      <c r="F242" s="38" t="s">
        <v>7</v>
      </c>
      <c r="G242" s="38"/>
      <c r="H242" s="38">
        <v>1</v>
      </c>
      <c r="I242" s="38"/>
      <c r="J242" s="38"/>
      <c r="K242" s="41" t="s">
        <v>17</v>
      </c>
      <c r="L242" s="42" t="s">
        <v>47</v>
      </c>
      <c r="M242" s="42"/>
      <c r="N242" s="40" t="s">
        <v>105</v>
      </c>
      <c r="O242" s="40"/>
    </row>
    <row r="243" spans="1:15" ht="14.25" customHeight="1" x14ac:dyDescent="0.2">
      <c r="A243" s="38">
        <v>1987</v>
      </c>
      <c r="B243" s="39">
        <v>41935</v>
      </c>
      <c r="C243" s="40" t="s">
        <v>104</v>
      </c>
      <c r="D243" s="38">
        <v>6</v>
      </c>
      <c r="E243" s="38">
        <v>34</v>
      </c>
      <c r="F243" s="38" t="s">
        <v>7</v>
      </c>
      <c r="G243" s="38"/>
      <c r="H243" s="38">
        <v>1</v>
      </c>
      <c r="I243" s="38"/>
      <c r="J243" s="38"/>
      <c r="K243" s="41" t="s">
        <v>17</v>
      </c>
      <c r="L243" s="42" t="s">
        <v>47</v>
      </c>
      <c r="M243" s="42"/>
      <c r="N243" s="40" t="s">
        <v>105</v>
      </c>
      <c r="O243" s="40"/>
    </row>
    <row r="244" spans="1:15" ht="14.25" customHeight="1" x14ac:dyDescent="0.2">
      <c r="A244" s="38">
        <v>1987</v>
      </c>
      <c r="B244" s="39">
        <v>41942</v>
      </c>
      <c r="C244" s="40" t="s">
        <v>100</v>
      </c>
      <c r="D244" s="38">
        <v>13</v>
      </c>
      <c r="E244" s="38">
        <v>7</v>
      </c>
      <c r="F244" s="38" t="s">
        <v>6</v>
      </c>
      <c r="G244" s="38">
        <v>1</v>
      </c>
      <c r="H244" s="38"/>
      <c r="I244" s="38"/>
      <c r="J244" s="38"/>
      <c r="K244" s="41" t="s">
        <v>17</v>
      </c>
      <c r="L244" s="42" t="s">
        <v>47</v>
      </c>
      <c r="M244" s="42"/>
      <c r="N244" s="40" t="s">
        <v>105</v>
      </c>
      <c r="O244" s="40"/>
    </row>
    <row r="245" spans="1:15" ht="14.25" customHeight="1" x14ac:dyDescent="0.2">
      <c r="A245" s="38">
        <v>1987</v>
      </c>
      <c r="B245" s="39">
        <v>41949</v>
      </c>
      <c r="C245" s="40" t="s">
        <v>86</v>
      </c>
      <c r="D245" s="38">
        <v>21</v>
      </c>
      <c r="E245" s="38">
        <v>13</v>
      </c>
      <c r="F245" s="38" t="s">
        <v>6</v>
      </c>
      <c r="G245" s="38">
        <v>1</v>
      </c>
      <c r="H245" s="38"/>
      <c r="I245" s="38"/>
      <c r="J245" s="38"/>
      <c r="K245" s="41" t="s">
        <v>16</v>
      </c>
      <c r="L245" s="42" t="s">
        <v>86</v>
      </c>
      <c r="M245" s="42" t="s">
        <v>87</v>
      </c>
      <c r="N245" s="40" t="s">
        <v>105</v>
      </c>
      <c r="O245" s="40"/>
    </row>
    <row r="246" spans="1:15" ht="14.25" customHeight="1" x14ac:dyDescent="0.2">
      <c r="A246" s="38">
        <v>1987</v>
      </c>
      <c r="B246" s="39">
        <v>41956</v>
      </c>
      <c r="C246" s="40" t="s">
        <v>41</v>
      </c>
      <c r="D246" s="38">
        <v>29</v>
      </c>
      <c r="E246" s="38">
        <v>32</v>
      </c>
      <c r="F246" s="38" t="s">
        <v>7</v>
      </c>
      <c r="G246" s="38"/>
      <c r="H246" s="38">
        <v>1</v>
      </c>
      <c r="I246" s="38"/>
      <c r="J246" s="38"/>
      <c r="K246" s="41" t="s">
        <v>16</v>
      </c>
      <c r="L246" s="42" t="s">
        <v>41</v>
      </c>
      <c r="M246" s="42" t="s">
        <v>42</v>
      </c>
      <c r="N246" s="40" t="s">
        <v>105</v>
      </c>
      <c r="O246" s="40" t="s">
        <v>91</v>
      </c>
    </row>
    <row r="247" spans="1:15" ht="14.25" customHeight="1" x14ac:dyDescent="0.2">
      <c r="A247" s="10">
        <v>1988</v>
      </c>
      <c r="B247" s="11">
        <v>41877</v>
      </c>
      <c r="C247" s="12" t="s">
        <v>76</v>
      </c>
      <c r="D247" s="10">
        <v>0</v>
      </c>
      <c r="E247" s="10">
        <v>14</v>
      </c>
      <c r="F247" s="10" t="s">
        <v>7</v>
      </c>
      <c r="H247" s="10">
        <v>1</v>
      </c>
      <c r="K247" s="13" t="s">
        <v>17</v>
      </c>
      <c r="L247" s="14" t="s">
        <v>47</v>
      </c>
      <c r="N247" s="12" t="s">
        <v>105</v>
      </c>
    </row>
    <row r="248" spans="1:15" ht="14.25" customHeight="1" x14ac:dyDescent="0.2">
      <c r="A248" s="10">
        <v>1988</v>
      </c>
      <c r="B248" s="11">
        <v>41884</v>
      </c>
      <c r="C248" s="12" t="s">
        <v>41</v>
      </c>
      <c r="D248" s="10">
        <v>0</v>
      </c>
      <c r="E248" s="10">
        <v>15</v>
      </c>
      <c r="F248" s="10" t="s">
        <v>7</v>
      </c>
      <c r="H248" s="10">
        <v>1</v>
      </c>
      <c r="K248" s="13" t="s">
        <v>17</v>
      </c>
      <c r="L248" s="14" t="s">
        <v>47</v>
      </c>
      <c r="N248" s="12" t="s">
        <v>105</v>
      </c>
    </row>
    <row r="249" spans="1:15" ht="14.25" customHeight="1" x14ac:dyDescent="0.2">
      <c r="A249" s="10">
        <v>1988</v>
      </c>
      <c r="B249" s="11">
        <v>41891</v>
      </c>
      <c r="C249" s="12" t="s">
        <v>44</v>
      </c>
      <c r="D249" s="10">
        <v>0</v>
      </c>
      <c r="E249" s="10">
        <v>24</v>
      </c>
      <c r="F249" s="10" t="s">
        <v>7</v>
      </c>
      <c r="H249" s="10">
        <v>1</v>
      </c>
      <c r="K249" s="13" t="s">
        <v>16</v>
      </c>
      <c r="L249" s="14" t="s">
        <v>44</v>
      </c>
      <c r="N249" s="12" t="s">
        <v>105</v>
      </c>
    </row>
    <row r="250" spans="1:15" ht="14.25" customHeight="1" x14ac:dyDescent="0.2">
      <c r="A250" s="10">
        <v>1988</v>
      </c>
      <c r="B250" s="11">
        <v>41898</v>
      </c>
      <c r="C250" s="12" t="s">
        <v>49</v>
      </c>
      <c r="D250" s="10">
        <v>0</v>
      </c>
      <c r="E250" s="10">
        <v>13</v>
      </c>
      <c r="F250" s="10" t="s">
        <v>7</v>
      </c>
      <c r="H250" s="10">
        <v>1</v>
      </c>
      <c r="K250" s="13" t="s">
        <v>17</v>
      </c>
      <c r="L250" s="14" t="s">
        <v>47</v>
      </c>
      <c r="N250" s="12" t="s">
        <v>105</v>
      </c>
    </row>
    <row r="251" spans="1:15" ht="14.25" customHeight="1" x14ac:dyDescent="0.2">
      <c r="A251" s="10">
        <v>1988</v>
      </c>
      <c r="B251" s="11">
        <v>41905</v>
      </c>
      <c r="C251" s="12" t="s">
        <v>99</v>
      </c>
      <c r="D251" s="10">
        <v>11</v>
      </c>
      <c r="E251" s="10">
        <v>9</v>
      </c>
      <c r="F251" s="10" t="s">
        <v>6</v>
      </c>
      <c r="G251" s="10">
        <v>1</v>
      </c>
      <c r="K251" s="13" t="s">
        <v>16</v>
      </c>
      <c r="L251" s="14" t="s">
        <v>107</v>
      </c>
      <c r="M251" s="14" t="s">
        <v>131</v>
      </c>
      <c r="N251" s="12" t="s">
        <v>105</v>
      </c>
    </row>
    <row r="252" spans="1:15" ht="14.25" customHeight="1" x14ac:dyDescent="0.2">
      <c r="A252" s="10">
        <v>1988</v>
      </c>
      <c r="B252" s="11">
        <v>41912</v>
      </c>
      <c r="C252" s="12" t="s">
        <v>50</v>
      </c>
      <c r="D252" s="10">
        <v>7</v>
      </c>
      <c r="E252" s="10">
        <v>18</v>
      </c>
      <c r="F252" s="10" t="s">
        <v>7</v>
      </c>
      <c r="H252" s="10">
        <v>1</v>
      </c>
      <c r="K252" s="13" t="s">
        <v>17</v>
      </c>
      <c r="L252" s="14" t="s">
        <v>47</v>
      </c>
      <c r="N252" s="12" t="s">
        <v>105</v>
      </c>
    </row>
    <row r="253" spans="1:15" ht="14.25" customHeight="1" x14ac:dyDescent="0.2">
      <c r="A253" s="10">
        <v>1988</v>
      </c>
      <c r="B253" s="11">
        <v>41919</v>
      </c>
      <c r="C253" s="12" t="s">
        <v>43</v>
      </c>
      <c r="D253" s="10">
        <v>21</v>
      </c>
      <c r="E253" s="10">
        <v>28</v>
      </c>
      <c r="F253" s="10" t="s">
        <v>7</v>
      </c>
      <c r="H253" s="10">
        <v>1</v>
      </c>
      <c r="K253" s="13" t="s">
        <v>16</v>
      </c>
      <c r="L253" s="14" t="s">
        <v>43</v>
      </c>
      <c r="M253" s="14" t="s">
        <v>51</v>
      </c>
      <c r="N253" s="12" t="s">
        <v>105</v>
      </c>
    </row>
    <row r="254" spans="1:15" ht="14.25" customHeight="1" x14ac:dyDescent="0.2">
      <c r="A254" s="10">
        <v>1988</v>
      </c>
      <c r="B254" s="11">
        <v>41926</v>
      </c>
      <c r="C254" s="12" t="s">
        <v>86</v>
      </c>
      <c r="D254" s="10">
        <v>8</v>
      </c>
      <c r="E254" s="10">
        <v>34</v>
      </c>
      <c r="F254" s="10" t="s">
        <v>7</v>
      </c>
      <c r="H254" s="10">
        <v>1</v>
      </c>
      <c r="K254" s="13" t="s">
        <v>17</v>
      </c>
      <c r="L254" s="14" t="s">
        <v>47</v>
      </c>
      <c r="N254" s="12" t="s">
        <v>105</v>
      </c>
    </row>
    <row r="255" spans="1:15" ht="14.25" customHeight="1" x14ac:dyDescent="0.2">
      <c r="A255" s="10">
        <v>1988</v>
      </c>
      <c r="B255" s="11">
        <v>41933</v>
      </c>
      <c r="C255" s="12" t="s">
        <v>104</v>
      </c>
      <c r="D255" s="10">
        <v>0</v>
      </c>
      <c r="E255" s="10">
        <v>48</v>
      </c>
      <c r="F255" s="10" t="s">
        <v>7</v>
      </c>
      <c r="H255" s="10">
        <v>1</v>
      </c>
      <c r="K255" s="13" t="s">
        <v>16</v>
      </c>
      <c r="L255" s="14" t="s">
        <v>79</v>
      </c>
      <c r="N255" s="12" t="s">
        <v>105</v>
      </c>
    </row>
    <row r="256" spans="1:15" ht="14.25" customHeight="1" x14ac:dyDescent="0.2">
      <c r="A256" s="10">
        <v>1988</v>
      </c>
      <c r="B256" s="11">
        <v>41947</v>
      </c>
      <c r="C256" s="12" t="s">
        <v>21</v>
      </c>
      <c r="D256" s="10">
        <v>0</v>
      </c>
      <c r="E256" s="10">
        <v>32</v>
      </c>
      <c r="F256" s="10" t="s">
        <v>7</v>
      </c>
      <c r="H256" s="10">
        <v>1</v>
      </c>
      <c r="K256" s="13" t="s">
        <v>16</v>
      </c>
      <c r="L256" s="14" t="s">
        <v>21</v>
      </c>
      <c r="M256" s="14" t="s">
        <v>113</v>
      </c>
      <c r="N256" s="12" t="s">
        <v>105</v>
      </c>
    </row>
    <row r="257" spans="1:15" ht="14.25" customHeight="1" x14ac:dyDescent="0.2">
      <c r="A257" s="38">
        <v>1989</v>
      </c>
      <c r="B257" s="39">
        <v>41876</v>
      </c>
      <c r="C257" s="40" t="s">
        <v>82</v>
      </c>
      <c r="D257" s="38">
        <v>0</v>
      </c>
      <c r="E257" s="38">
        <v>14</v>
      </c>
      <c r="F257" s="38" t="s">
        <v>7</v>
      </c>
      <c r="G257" s="38"/>
      <c r="H257" s="38">
        <v>1</v>
      </c>
      <c r="I257" s="38"/>
      <c r="J257" s="38"/>
      <c r="K257" s="41" t="s">
        <v>16</v>
      </c>
      <c r="L257" s="42" t="s">
        <v>82</v>
      </c>
      <c r="M257" s="42" t="s">
        <v>83</v>
      </c>
      <c r="N257" s="40" t="s">
        <v>128</v>
      </c>
      <c r="O257" s="40"/>
    </row>
    <row r="258" spans="1:15" ht="14.25" customHeight="1" x14ac:dyDescent="0.2">
      <c r="A258" s="38">
        <v>1989</v>
      </c>
      <c r="B258" s="39">
        <v>41883</v>
      </c>
      <c r="C258" s="40" t="s">
        <v>41</v>
      </c>
      <c r="D258" s="38">
        <v>7</v>
      </c>
      <c r="E258" s="38">
        <v>19</v>
      </c>
      <c r="F258" s="38" t="s">
        <v>7</v>
      </c>
      <c r="G258" s="38"/>
      <c r="H258" s="38">
        <v>1</v>
      </c>
      <c r="I258" s="38"/>
      <c r="J258" s="38"/>
      <c r="K258" s="41" t="s">
        <v>16</v>
      </c>
      <c r="L258" s="42" t="s">
        <v>41</v>
      </c>
      <c r="M258" s="42" t="s">
        <v>42</v>
      </c>
      <c r="N258" s="40" t="s">
        <v>128</v>
      </c>
      <c r="O258" s="40"/>
    </row>
    <row r="259" spans="1:15" ht="14.25" customHeight="1" x14ac:dyDescent="0.2">
      <c r="A259" s="38">
        <v>1989</v>
      </c>
      <c r="B259" s="39">
        <v>41890</v>
      </c>
      <c r="C259" s="40" t="s">
        <v>44</v>
      </c>
      <c r="D259" s="38">
        <v>20</v>
      </c>
      <c r="E259" s="38">
        <v>34</v>
      </c>
      <c r="F259" s="38" t="s">
        <v>7</v>
      </c>
      <c r="G259" s="38"/>
      <c r="H259" s="38">
        <v>1</v>
      </c>
      <c r="I259" s="38"/>
      <c r="J259" s="38"/>
      <c r="K259" s="41" t="s">
        <v>17</v>
      </c>
      <c r="L259" s="42" t="s">
        <v>47</v>
      </c>
      <c r="M259" s="42"/>
      <c r="N259" s="40" t="s">
        <v>128</v>
      </c>
      <c r="O259" s="40"/>
    </row>
    <row r="260" spans="1:15" ht="14.25" customHeight="1" x14ac:dyDescent="0.2">
      <c r="A260" s="38">
        <v>1989</v>
      </c>
      <c r="B260" s="39">
        <v>41897</v>
      </c>
      <c r="C260" s="40" t="s">
        <v>49</v>
      </c>
      <c r="D260" s="38">
        <v>0</v>
      </c>
      <c r="E260" s="38">
        <v>6</v>
      </c>
      <c r="F260" s="38" t="s">
        <v>7</v>
      </c>
      <c r="G260" s="38"/>
      <c r="H260" s="38">
        <v>1</v>
      </c>
      <c r="I260" s="38"/>
      <c r="J260" s="38"/>
      <c r="K260" s="41" t="s">
        <v>16</v>
      </c>
      <c r="L260" s="42" t="s">
        <v>56</v>
      </c>
      <c r="M260" s="42"/>
      <c r="N260" s="40" t="s">
        <v>128</v>
      </c>
      <c r="O260" s="40"/>
    </row>
    <row r="261" spans="1:15" ht="14.25" customHeight="1" x14ac:dyDescent="0.2">
      <c r="A261" s="38">
        <v>1989</v>
      </c>
      <c r="B261" s="39">
        <v>41907</v>
      </c>
      <c r="C261" s="40" t="s">
        <v>99</v>
      </c>
      <c r="D261" s="38">
        <v>7</v>
      </c>
      <c r="E261" s="38">
        <v>6</v>
      </c>
      <c r="F261" s="38" t="s">
        <v>6</v>
      </c>
      <c r="G261" s="38">
        <v>1</v>
      </c>
      <c r="H261" s="38"/>
      <c r="I261" s="38"/>
      <c r="J261" s="38"/>
      <c r="K261" s="41" t="s">
        <v>17</v>
      </c>
      <c r="L261" s="42" t="s">
        <v>47</v>
      </c>
      <c r="M261" s="42"/>
      <c r="N261" s="40" t="s">
        <v>128</v>
      </c>
      <c r="O261" s="40" t="s">
        <v>132</v>
      </c>
    </row>
    <row r="262" spans="1:15" ht="14.25" customHeight="1" x14ac:dyDescent="0.2">
      <c r="A262" s="38">
        <v>1989</v>
      </c>
      <c r="B262" s="39">
        <v>41911</v>
      </c>
      <c r="C262" s="40" t="s">
        <v>50</v>
      </c>
      <c r="D262" s="38">
        <v>0</v>
      </c>
      <c r="E262" s="38">
        <v>27</v>
      </c>
      <c r="F262" s="38" t="s">
        <v>7</v>
      </c>
      <c r="G262" s="38"/>
      <c r="H262" s="38">
        <v>1</v>
      </c>
      <c r="I262" s="38"/>
      <c r="J262" s="38"/>
      <c r="K262" s="41" t="s">
        <v>16</v>
      </c>
      <c r="L262" s="42" t="s">
        <v>54</v>
      </c>
      <c r="M262" s="42"/>
      <c r="N262" s="40" t="s">
        <v>128</v>
      </c>
      <c r="O262" s="40"/>
    </row>
    <row r="263" spans="1:15" ht="14.25" customHeight="1" x14ac:dyDescent="0.2">
      <c r="A263" s="38">
        <v>1989</v>
      </c>
      <c r="B263" s="39">
        <v>41918</v>
      </c>
      <c r="C263" s="40" t="s">
        <v>43</v>
      </c>
      <c r="D263" s="38">
        <v>27</v>
      </c>
      <c r="E263" s="38">
        <v>22</v>
      </c>
      <c r="F263" s="38" t="s">
        <v>6</v>
      </c>
      <c r="G263" s="38">
        <v>1</v>
      </c>
      <c r="H263" s="38"/>
      <c r="I263" s="38"/>
      <c r="J263" s="38"/>
      <c r="K263" s="41" t="s">
        <v>17</v>
      </c>
      <c r="L263" s="42" t="s">
        <v>47</v>
      </c>
      <c r="M263" s="42"/>
      <c r="N263" s="40" t="s">
        <v>128</v>
      </c>
      <c r="O263" s="40"/>
    </row>
    <row r="264" spans="1:15" ht="14.25" customHeight="1" x14ac:dyDescent="0.2">
      <c r="A264" s="38">
        <v>1989</v>
      </c>
      <c r="B264" s="39">
        <v>41925</v>
      </c>
      <c r="C264" s="40" t="s">
        <v>86</v>
      </c>
      <c r="D264" s="38">
        <v>31</v>
      </c>
      <c r="E264" s="38">
        <v>17</v>
      </c>
      <c r="F264" s="38" t="s">
        <v>6</v>
      </c>
      <c r="G264" s="38">
        <v>1</v>
      </c>
      <c r="H264" s="38"/>
      <c r="I264" s="38"/>
      <c r="J264" s="38"/>
      <c r="K264" s="41" t="s">
        <v>16</v>
      </c>
      <c r="L264" s="42" t="s">
        <v>86</v>
      </c>
      <c r="M264" s="42" t="s">
        <v>87</v>
      </c>
      <c r="N264" s="40" t="s">
        <v>128</v>
      </c>
      <c r="O264" s="40"/>
    </row>
    <row r="265" spans="1:15" ht="14.25" customHeight="1" x14ac:dyDescent="0.2">
      <c r="A265" s="38">
        <v>1989</v>
      </c>
      <c r="B265" s="39">
        <v>41939</v>
      </c>
      <c r="C265" s="40" t="s">
        <v>45</v>
      </c>
      <c r="D265" s="38">
        <v>33</v>
      </c>
      <c r="E265" s="38">
        <v>44</v>
      </c>
      <c r="F265" s="38" t="s">
        <v>7</v>
      </c>
      <c r="G265" s="38"/>
      <c r="H265" s="38">
        <v>1</v>
      </c>
      <c r="I265" s="38"/>
      <c r="J265" s="38"/>
      <c r="K265" s="41" t="s">
        <v>17</v>
      </c>
      <c r="L265" s="42" t="s">
        <v>47</v>
      </c>
      <c r="M265" s="42"/>
      <c r="N265" s="40" t="s">
        <v>128</v>
      </c>
      <c r="O265" s="40"/>
    </row>
    <row r="266" spans="1:15" ht="14.25" customHeight="1" x14ac:dyDescent="0.2">
      <c r="A266" s="38">
        <v>1989</v>
      </c>
      <c r="B266" s="39">
        <v>41946</v>
      </c>
      <c r="C266" s="40" t="s">
        <v>21</v>
      </c>
      <c r="D266" s="38">
        <v>6</v>
      </c>
      <c r="E266" s="38">
        <v>38</v>
      </c>
      <c r="F266" s="38" t="s">
        <v>7</v>
      </c>
      <c r="G266" s="38"/>
      <c r="H266" s="38">
        <v>1</v>
      </c>
      <c r="I266" s="38"/>
      <c r="J266" s="38"/>
      <c r="K266" s="41" t="s">
        <v>17</v>
      </c>
      <c r="L266" s="42" t="s">
        <v>47</v>
      </c>
      <c r="M266" s="42"/>
      <c r="N266" s="40" t="s">
        <v>128</v>
      </c>
      <c r="O266" s="40"/>
    </row>
    <row r="267" spans="1:15" ht="14.25" customHeight="1" x14ac:dyDescent="0.2">
      <c r="A267" s="10">
        <v>1990</v>
      </c>
      <c r="B267" s="11">
        <v>41882</v>
      </c>
      <c r="C267" s="12" t="s">
        <v>24</v>
      </c>
      <c r="D267" s="10">
        <v>14</v>
      </c>
      <c r="E267" s="10">
        <v>49</v>
      </c>
      <c r="F267" s="10" t="s">
        <v>7</v>
      </c>
      <c r="H267" s="10">
        <v>1</v>
      </c>
      <c r="K267" s="13" t="s">
        <v>16</v>
      </c>
      <c r="L267" s="14" t="s">
        <v>24</v>
      </c>
      <c r="M267" s="14" t="s">
        <v>27</v>
      </c>
      <c r="N267" s="12" t="s">
        <v>128</v>
      </c>
    </row>
    <row r="268" spans="1:15" ht="14.25" customHeight="1" x14ac:dyDescent="0.2">
      <c r="A268" s="10">
        <v>1990</v>
      </c>
      <c r="B268" s="11">
        <v>41889</v>
      </c>
      <c r="C268" s="12" t="s">
        <v>41</v>
      </c>
      <c r="D268" s="10">
        <v>7</v>
      </c>
      <c r="E268" s="10">
        <v>45</v>
      </c>
      <c r="F268" s="10" t="s">
        <v>7</v>
      </c>
      <c r="H268" s="10">
        <v>1</v>
      </c>
      <c r="K268" s="13" t="s">
        <v>17</v>
      </c>
      <c r="L268" s="14" t="s">
        <v>47</v>
      </c>
      <c r="N268" s="12" t="s">
        <v>128</v>
      </c>
    </row>
    <row r="269" spans="1:15" ht="14.25" customHeight="1" x14ac:dyDescent="0.2">
      <c r="A269" s="10">
        <v>1990</v>
      </c>
      <c r="B269" s="11">
        <v>41896</v>
      </c>
      <c r="C269" s="12" t="s">
        <v>44</v>
      </c>
      <c r="D269" s="10">
        <v>19</v>
      </c>
      <c r="E269" s="10">
        <v>7</v>
      </c>
      <c r="F269" s="10" t="s">
        <v>6</v>
      </c>
      <c r="G269" s="10">
        <v>1</v>
      </c>
      <c r="K269" s="13" t="s">
        <v>16</v>
      </c>
      <c r="L269" s="14" t="s">
        <v>44</v>
      </c>
      <c r="N269" s="12" t="s">
        <v>128</v>
      </c>
    </row>
    <row r="270" spans="1:15" ht="14.25" customHeight="1" x14ac:dyDescent="0.2">
      <c r="A270" s="10">
        <v>1990</v>
      </c>
      <c r="B270" s="11">
        <v>41910</v>
      </c>
      <c r="C270" s="12" t="s">
        <v>99</v>
      </c>
      <c r="D270" s="10">
        <v>7</v>
      </c>
      <c r="E270" s="10">
        <v>24</v>
      </c>
      <c r="F270" s="10" t="s">
        <v>7</v>
      </c>
      <c r="H270" s="10">
        <v>1</v>
      </c>
      <c r="K270" s="13" t="s">
        <v>16</v>
      </c>
      <c r="L270" s="14" t="s">
        <v>107</v>
      </c>
      <c r="N270" s="12" t="s">
        <v>128</v>
      </c>
    </row>
    <row r="271" spans="1:15" ht="14.25" customHeight="1" x14ac:dyDescent="0.2">
      <c r="A271" s="10">
        <v>1990</v>
      </c>
      <c r="B271" s="11">
        <v>41917</v>
      </c>
      <c r="C271" s="12" t="s">
        <v>50</v>
      </c>
      <c r="D271" s="10">
        <v>6</v>
      </c>
      <c r="E271" s="10">
        <v>8</v>
      </c>
      <c r="F271" s="10" t="s">
        <v>7</v>
      </c>
      <c r="H271" s="10">
        <v>1</v>
      </c>
      <c r="K271" s="13" t="s">
        <v>17</v>
      </c>
      <c r="L271" s="14" t="s">
        <v>47</v>
      </c>
      <c r="N271" s="12" t="s">
        <v>128</v>
      </c>
    </row>
    <row r="272" spans="1:15" ht="14.25" customHeight="1" x14ac:dyDescent="0.2">
      <c r="A272" s="10">
        <v>1990</v>
      </c>
      <c r="B272" s="11">
        <v>41924</v>
      </c>
      <c r="C272" s="12" t="s">
        <v>43</v>
      </c>
      <c r="D272" s="10">
        <v>6</v>
      </c>
      <c r="E272" s="10">
        <v>32</v>
      </c>
      <c r="F272" s="10" t="s">
        <v>7</v>
      </c>
      <c r="H272" s="10">
        <v>1</v>
      </c>
      <c r="K272" s="13" t="s">
        <v>16</v>
      </c>
      <c r="L272" s="14" t="s">
        <v>43</v>
      </c>
      <c r="M272" s="14" t="s">
        <v>51</v>
      </c>
      <c r="N272" s="12" t="s">
        <v>128</v>
      </c>
    </row>
    <row r="273" spans="1:15" ht="14.25" customHeight="1" x14ac:dyDescent="0.2">
      <c r="A273" s="10">
        <v>1990</v>
      </c>
      <c r="B273" s="11">
        <v>41931</v>
      </c>
      <c r="C273" s="12" t="s">
        <v>46</v>
      </c>
      <c r="D273" s="10">
        <v>8</v>
      </c>
      <c r="E273" s="10">
        <v>44</v>
      </c>
      <c r="F273" s="10" t="s">
        <v>7</v>
      </c>
      <c r="H273" s="10">
        <v>1</v>
      </c>
      <c r="K273" s="13" t="s">
        <v>17</v>
      </c>
      <c r="L273" s="14" t="s">
        <v>47</v>
      </c>
      <c r="N273" s="12" t="s">
        <v>128</v>
      </c>
    </row>
    <row r="274" spans="1:15" ht="14.25" customHeight="1" x14ac:dyDescent="0.2">
      <c r="A274" s="10">
        <v>1990</v>
      </c>
      <c r="B274" s="11">
        <v>41938</v>
      </c>
      <c r="C274" s="12" t="s">
        <v>48</v>
      </c>
      <c r="D274" s="10">
        <v>37</v>
      </c>
      <c r="E274" s="10">
        <v>18</v>
      </c>
      <c r="F274" s="10" t="s">
        <v>6</v>
      </c>
      <c r="G274" s="10">
        <v>1</v>
      </c>
      <c r="K274" s="13" t="s">
        <v>17</v>
      </c>
      <c r="L274" s="14" t="s">
        <v>47</v>
      </c>
      <c r="N274" s="12" t="s">
        <v>128</v>
      </c>
    </row>
    <row r="275" spans="1:15" ht="14.25" customHeight="1" x14ac:dyDescent="0.2">
      <c r="A275" s="10">
        <v>1990</v>
      </c>
      <c r="B275" s="11">
        <v>41945</v>
      </c>
      <c r="C275" s="12" t="s">
        <v>49</v>
      </c>
      <c r="D275" s="10">
        <v>7</v>
      </c>
      <c r="E275" s="10">
        <v>34</v>
      </c>
      <c r="F275" s="10" t="s">
        <v>7</v>
      </c>
      <c r="H275" s="10">
        <v>1</v>
      </c>
      <c r="K275" s="13" t="s">
        <v>17</v>
      </c>
      <c r="L275" s="14" t="s">
        <v>47</v>
      </c>
      <c r="N275" s="12" t="s">
        <v>128</v>
      </c>
    </row>
    <row r="276" spans="1:15" ht="14.25" customHeight="1" x14ac:dyDescent="0.2">
      <c r="A276" s="10">
        <v>1990</v>
      </c>
      <c r="B276" s="11">
        <v>41952</v>
      </c>
      <c r="C276" s="12" t="s">
        <v>45</v>
      </c>
      <c r="D276" s="10">
        <v>0</v>
      </c>
      <c r="E276" s="10">
        <v>30</v>
      </c>
      <c r="F276" s="10" t="s">
        <v>7</v>
      </c>
      <c r="H276" s="10">
        <v>1</v>
      </c>
      <c r="K276" s="13" t="s">
        <v>16</v>
      </c>
      <c r="L276" s="14" t="s">
        <v>55</v>
      </c>
      <c r="M276" s="14" t="s">
        <v>124</v>
      </c>
      <c r="N276" s="12" t="s">
        <v>128</v>
      </c>
    </row>
    <row r="277" spans="1:15" ht="14.25" customHeight="1" x14ac:dyDescent="0.2">
      <c r="A277" s="38">
        <v>1991</v>
      </c>
      <c r="B277" s="39">
        <v>41881</v>
      </c>
      <c r="C277" s="40" t="s">
        <v>24</v>
      </c>
      <c r="D277" s="38">
        <v>6</v>
      </c>
      <c r="E277" s="38">
        <v>58</v>
      </c>
      <c r="F277" s="38" t="s">
        <v>7</v>
      </c>
      <c r="G277" s="38"/>
      <c r="H277" s="38">
        <v>1</v>
      </c>
      <c r="I277" s="38"/>
      <c r="J277" s="38"/>
      <c r="K277" s="41" t="s">
        <v>17</v>
      </c>
      <c r="L277" s="42" t="s">
        <v>47</v>
      </c>
      <c r="M277" s="42"/>
      <c r="N277" s="40" t="s">
        <v>125</v>
      </c>
      <c r="O277" s="40"/>
    </row>
    <row r="278" spans="1:15" ht="14.25" customHeight="1" x14ac:dyDescent="0.2">
      <c r="A278" s="38">
        <v>1991</v>
      </c>
      <c r="B278" s="39">
        <v>41888</v>
      </c>
      <c r="C278" s="40" t="s">
        <v>41</v>
      </c>
      <c r="D278" s="38">
        <v>0</v>
      </c>
      <c r="E278" s="38">
        <v>28</v>
      </c>
      <c r="F278" s="38" t="s">
        <v>7</v>
      </c>
      <c r="G278" s="38"/>
      <c r="H278" s="38">
        <v>1</v>
      </c>
      <c r="I278" s="38"/>
      <c r="J278" s="38"/>
      <c r="K278" s="41" t="s">
        <v>16</v>
      </c>
      <c r="L278" s="42" t="s">
        <v>41</v>
      </c>
      <c r="M278" s="42" t="s">
        <v>42</v>
      </c>
      <c r="N278" s="40" t="s">
        <v>125</v>
      </c>
      <c r="O278" s="40"/>
    </row>
    <row r="279" spans="1:15" ht="14.25" customHeight="1" x14ac:dyDescent="0.2">
      <c r="A279" s="38">
        <v>1991</v>
      </c>
      <c r="B279" s="39">
        <v>41895</v>
      </c>
      <c r="C279" s="40" t="s">
        <v>44</v>
      </c>
      <c r="D279" s="38">
        <v>0</v>
      </c>
      <c r="E279" s="38">
        <v>27</v>
      </c>
      <c r="F279" s="38" t="s">
        <v>7</v>
      </c>
      <c r="G279" s="38"/>
      <c r="H279" s="38">
        <v>1</v>
      </c>
      <c r="I279" s="38"/>
      <c r="J279" s="38"/>
      <c r="K279" s="41" t="s">
        <v>17</v>
      </c>
      <c r="L279" s="42" t="s">
        <v>47</v>
      </c>
      <c r="M279" s="42"/>
      <c r="N279" s="40" t="s">
        <v>125</v>
      </c>
      <c r="O279" s="40"/>
    </row>
    <row r="280" spans="1:15" ht="14.25" customHeight="1" x14ac:dyDescent="0.2">
      <c r="A280" s="38">
        <v>1991</v>
      </c>
      <c r="B280" s="39">
        <v>41909</v>
      </c>
      <c r="C280" s="40" t="s">
        <v>99</v>
      </c>
      <c r="D280" s="38">
        <v>12</v>
      </c>
      <c r="E280" s="38">
        <v>26</v>
      </c>
      <c r="F280" s="38" t="s">
        <v>7</v>
      </c>
      <c r="G280" s="38"/>
      <c r="H280" s="38">
        <v>1</v>
      </c>
      <c r="I280" s="38"/>
      <c r="J280" s="38"/>
      <c r="K280" s="41" t="s">
        <v>17</v>
      </c>
      <c r="L280" s="42" t="s">
        <v>47</v>
      </c>
      <c r="M280" s="42"/>
      <c r="N280" s="40" t="s">
        <v>125</v>
      </c>
      <c r="O280" s="40"/>
    </row>
    <row r="281" spans="1:15" ht="14.25" customHeight="1" x14ac:dyDescent="0.2">
      <c r="A281" s="38">
        <v>1991</v>
      </c>
      <c r="B281" s="39">
        <v>41916</v>
      </c>
      <c r="C281" s="40" t="s">
        <v>50</v>
      </c>
      <c r="D281" s="38">
        <v>14</v>
      </c>
      <c r="E281" s="38">
        <v>0</v>
      </c>
      <c r="F281" s="38" t="s">
        <v>6</v>
      </c>
      <c r="G281" s="38">
        <v>1</v>
      </c>
      <c r="H281" s="38"/>
      <c r="I281" s="38"/>
      <c r="J281" s="38"/>
      <c r="K281" s="41" t="s">
        <v>16</v>
      </c>
      <c r="L281" s="42" t="s">
        <v>54</v>
      </c>
      <c r="M281" s="42"/>
      <c r="N281" s="40" t="s">
        <v>125</v>
      </c>
      <c r="O281" s="40"/>
    </row>
    <row r="282" spans="1:15" ht="14.25" customHeight="1" x14ac:dyDescent="0.2">
      <c r="A282" s="38">
        <v>1991</v>
      </c>
      <c r="B282" s="39">
        <v>41923</v>
      </c>
      <c r="C282" s="40" t="s">
        <v>43</v>
      </c>
      <c r="D282" s="38">
        <v>0</v>
      </c>
      <c r="E282" s="38">
        <v>12</v>
      </c>
      <c r="F282" s="38" t="s">
        <v>7</v>
      </c>
      <c r="G282" s="38"/>
      <c r="H282" s="38">
        <v>1</v>
      </c>
      <c r="I282" s="38"/>
      <c r="J282" s="38"/>
      <c r="K282" s="41" t="s">
        <v>16</v>
      </c>
      <c r="L282" s="42" t="s">
        <v>43</v>
      </c>
      <c r="M282" s="42" t="s">
        <v>51</v>
      </c>
      <c r="N282" s="40" t="s">
        <v>125</v>
      </c>
      <c r="O282" s="40"/>
    </row>
    <row r="283" spans="1:15" ht="14.25" customHeight="1" x14ac:dyDescent="0.2">
      <c r="A283" s="38">
        <v>1991</v>
      </c>
      <c r="B283" s="39">
        <v>41930</v>
      </c>
      <c r="C283" s="40" t="s">
        <v>46</v>
      </c>
      <c r="D283" s="38">
        <v>28</v>
      </c>
      <c r="E283" s="38">
        <v>26</v>
      </c>
      <c r="F283" s="38" t="s">
        <v>6</v>
      </c>
      <c r="G283" s="38">
        <v>1</v>
      </c>
      <c r="H283" s="38"/>
      <c r="I283" s="38"/>
      <c r="J283" s="38"/>
      <c r="K283" s="41" t="s">
        <v>16</v>
      </c>
      <c r="L283" s="42" t="s">
        <v>52</v>
      </c>
      <c r="M283" s="42" t="s">
        <v>53</v>
      </c>
      <c r="N283" s="40" t="s">
        <v>125</v>
      </c>
      <c r="O283" s="40"/>
    </row>
    <row r="284" spans="1:15" ht="14.25" customHeight="1" x14ac:dyDescent="0.2">
      <c r="A284" s="38">
        <v>1991</v>
      </c>
      <c r="B284" s="39">
        <v>41937</v>
      </c>
      <c r="C284" s="40" t="s">
        <v>48</v>
      </c>
      <c r="D284" s="38">
        <v>6</v>
      </c>
      <c r="E284" s="38">
        <v>15</v>
      </c>
      <c r="F284" s="38" t="s">
        <v>7</v>
      </c>
      <c r="G284" s="38"/>
      <c r="H284" s="38">
        <v>1</v>
      </c>
      <c r="I284" s="38"/>
      <c r="J284" s="38"/>
      <c r="K284" s="41" t="s">
        <v>16</v>
      </c>
      <c r="L284" s="42" t="s">
        <v>48</v>
      </c>
      <c r="M284" s="42" t="s">
        <v>58</v>
      </c>
      <c r="N284" s="40" t="s">
        <v>125</v>
      </c>
      <c r="O284" s="40"/>
    </row>
    <row r="285" spans="1:15" ht="14.25" customHeight="1" x14ac:dyDescent="0.2">
      <c r="A285" s="38">
        <v>1991</v>
      </c>
      <c r="B285" s="39">
        <v>41944</v>
      </c>
      <c r="C285" s="40" t="s">
        <v>49</v>
      </c>
      <c r="D285" s="38">
        <v>12</v>
      </c>
      <c r="E285" s="38">
        <v>26</v>
      </c>
      <c r="F285" s="38" t="s">
        <v>7</v>
      </c>
      <c r="G285" s="38"/>
      <c r="H285" s="38">
        <v>1</v>
      </c>
      <c r="I285" s="38"/>
      <c r="J285" s="38"/>
      <c r="K285" s="41" t="s">
        <v>16</v>
      </c>
      <c r="L285" s="42" t="s">
        <v>56</v>
      </c>
      <c r="M285" s="42"/>
      <c r="N285" s="40" t="s">
        <v>125</v>
      </c>
      <c r="O285" s="40"/>
    </row>
    <row r="286" spans="1:15" ht="14.25" customHeight="1" x14ac:dyDescent="0.2">
      <c r="A286" s="38">
        <v>1991</v>
      </c>
      <c r="B286" s="39">
        <v>41951</v>
      </c>
      <c r="C286" s="40" t="s">
        <v>45</v>
      </c>
      <c r="D286" s="38">
        <v>8</v>
      </c>
      <c r="E286" s="38">
        <v>32</v>
      </c>
      <c r="F286" s="38" t="s">
        <v>7</v>
      </c>
      <c r="G286" s="38"/>
      <c r="H286" s="38">
        <v>1</v>
      </c>
      <c r="I286" s="38"/>
      <c r="J286" s="38"/>
      <c r="K286" s="41" t="s">
        <v>17</v>
      </c>
      <c r="L286" s="42" t="s">
        <v>47</v>
      </c>
      <c r="M286" s="42"/>
      <c r="N286" s="40" t="s">
        <v>125</v>
      </c>
      <c r="O286" s="40"/>
    </row>
    <row r="287" spans="1:15" ht="14.25" customHeight="1" x14ac:dyDescent="0.2">
      <c r="A287" s="10">
        <v>1992</v>
      </c>
      <c r="B287" s="11">
        <v>41887</v>
      </c>
      <c r="C287" s="12" t="s">
        <v>24</v>
      </c>
      <c r="D287" s="10">
        <v>0</v>
      </c>
      <c r="E287" s="10">
        <v>44</v>
      </c>
      <c r="F287" s="10" t="s">
        <v>7</v>
      </c>
      <c r="H287" s="10">
        <v>1</v>
      </c>
      <c r="K287" s="13" t="s">
        <v>16</v>
      </c>
      <c r="L287" s="14" t="s">
        <v>24</v>
      </c>
      <c r="M287" s="14" t="s">
        <v>27</v>
      </c>
      <c r="N287" s="12" t="s">
        <v>125</v>
      </c>
    </row>
    <row r="288" spans="1:15" ht="14.25" customHeight="1" x14ac:dyDescent="0.2">
      <c r="A288" s="10">
        <v>1992</v>
      </c>
      <c r="B288" s="11">
        <v>41893</v>
      </c>
      <c r="C288" s="12" t="s">
        <v>41</v>
      </c>
      <c r="D288" s="10">
        <v>7</v>
      </c>
      <c r="E288" s="10">
        <v>26</v>
      </c>
      <c r="F288" s="10" t="s">
        <v>7</v>
      </c>
      <c r="H288" s="10">
        <v>1</v>
      </c>
      <c r="K288" s="13" t="s">
        <v>17</v>
      </c>
      <c r="L288" s="14" t="s">
        <v>47</v>
      </c>
      <c r="N288" s="12" t="s">
        <v>125</v>
      </c>
    </row>
    <row r="289" spans="1:15" ht="14.25" customHeight="1" x14ac:dyDescent="0.2">
      <c r="A289" s="10">
        <v>1992</v>
      </c>
      <c r="B289" s="11">
        <v>41900</v>
      </c>
      <c r="C289" s="12" t="s">
        <v>44</v>
      </c>
      <c r="D289" s="10">
        <v>6</v>
      </c>
      <c r="E289" s="10">
        <v>38</v>
      </c>
      <c r="F289" s="10" t="s">
        <v>7</v>
      </c>
      <c r="H289" s="10">
        <v>1</v>
      </c>
      <c r="K289" s="13" t="s">
        <v>16</v>
      </c>
      <c r="L289" s="14" t="s">
        <v>44</v>
      </c>
      <c r="N289" s="12" t="s">
        <v>125</v>
      </c>
    </row>
    <row r="290" spans="1:15" ht="14.25" customHeight="1" x14ac:dyDescent="0.2">
      <c r="A290" s="10">
        <v>1992</v>
      </c>
      <c r="B290" s="11">
        <v>41907</v>
      </c>
      <c r="C290" s="12" t="s">
        <v>89</v>
      </c>
      <c r="D290" s="10">
        <v>13</v>
      </c>
      <c r="E290" s="10">
        <v>12</v>
      </c>
      <c r="F290" s="10" t="s">
        <v>6</v>
      </c>
      <c r="G290" s="10">
        <v>1</v>
      </c>
      <c r="K290" s="13" t="s">
        <v>16</v>
      </c>
      <c r="L290" s="14" t="s">
        <v>89</v>
      </c>
      <c r="M290" s="14" t="s">
        <v>90</v>
      </c>
      <c r="N290" s="12" t="s">
        <v>125</v>
      </c>
    </row>
    <row r="291" spans="1:15" ht="14.25" customHeight="1" x14ac:dyDescent="0.2">
      <c r="A291" s="10">
        <v>1992</v>
      </c>
      <c r="B291" s="11">
        <v>41921</v>
      </c>
      <c r="C291" s="12" t="s">
        <v>50</v>
      </c>
      <c r="D291" s="10">
        <v>16</v>
      </c>
      <c r="E291" s="10">
        <v>36</v>
      </c>
      <c r="F291" s="10" t="s">
        <v>7</v>
      </c>
      <c r="H291" s="10">
        <v>1</v>
      </c>
      <c r="K291" s="13" t="s">
        <v>17</v>
      </c>
      <c r="L291" s="14" t="s">
        <v>47</v>
      </c>
      <c r="N291" s="12" t="s">
        <v>125</v>
      </c>
    </row>
    <row r="292" spans="1:15" ht="14.25" customHeight="1" x14ac:dyDescent="0.2">
      <c r="A292" s="10">
        <v>1992</v>
      </c>
      <c r="B292" s="11">
        <v>41928</v>
      </c>
      <c r="C292" s="12" t="s">
        <v>43</v>
      </c>
      <c r="D292" s="10">
        <v>3</v>
      </c>
      <c r="E292" s="10">
        <v>6</v>
      </c>
      <c r="F292" s="10" t="s">
        <v>7</v>
      </c>
      <c r="H292" s="10">
        <v>1</v>
      </c>
      <c r="K292" s="13" t="s">
        <v>16</v>
      </c>
      <c r="L292" s="14" t="s">
        <v>43</v>
      </c>
      <c r="M292" s="14" t="s">
        <v>51</v>
      </c>
      <c r="N292" s="12" t="s">
        <v>125</v>
      </c>
    </row>
    <row r="293" spans="1:15" ht="14.25" customHeight="1" x14ac:dyDescent="0.2">
      <c r="A293" s="10">
        <v>1992</v>
      </c>
      <c r="B293" s="11">
        <v>41935</v>
      </c>
      <c r="C293" s="12" t="s">
        <v>46</v>
      </c>
      <c r="D293" s="10">
        <v>0</v>
      </c>
      <c r="E293" s="10">
        <v>62</v>
      </c>
      <c r="F293" s="10" t="s">
        <v>7</v>
      </c>
      <c r="H293" s="10">
        <v>1</v>
      </c>
      <c r="K293" s="13" t="s">
        <v>17</v>
      </c>
      <c r="L293" s="14" t="s">
        <v>47</v>
      </c>
      <c r="N293" s="12" t="s">
        <v>125</v>
      </c>
    </row>
    <row r="294" spans="1:15" ht="14.25" customHeight="1" x14ac:dyDescent="0.2">
      <c r="A294" s="10">
        <v>1992</v>
      </c>
      <c r="B294" s="11">
        <v>41942</v>
      </c>
      <c r="C294" s="12" t="s">
        <v>48</v>
      </c>
      <c r="D294" s="10">
        <v>31</v>
      </c>
      <c r="E294" s="10">
        <v>8</v>
      </c>
      <c r="F294" s="10" t="s">
        <v>6</v>
      </c>
      <c r="G294" s="10">
        <v>1</v>
      </c>
      <c r="K294" s="13" t="s">
        <v>17</v>
      </c>
      <c r="L294" s="14" t="s">
        <v>47</v>
      </c>
      <c r="N294" s="12" t="s">
        <v>125</v>
      </c>
    </row>
    <row r="295" spans="1:15" ht="14.25" customHeight="1" x14ac:dyDescent="0.2">
      <c r="A295" s="10">
        <v>1992</v>
      </c>
      <c r="B295" s="11">
        <v>41949</v>
      </c>
      <c r="C295" s="12" t="s">
        <v>49</v>
      </c>
      <c r="D295" s="10">
        <v>14</v>
      </c>
      <c r="E295" s="10">
        <v>34</v>
      </c>
      <c r="F295" s="10" t="s">
        <v>7</v>
      </c>
      <c r="H295" s="10">
        <v>1</v>
      </c>
      <c r="K295" s="13" t="s">
        <v>17</v>
      </c>
      <c r="L295" s="14" t="s">
        <v>47</v>
      </c>
      <c r="N295" s="12" t="s">
        <v>125</v>
      </c>
    </row>
    <row r="296" spans="1:15" ht="14.25" customHeight="1" x14ac:dyDescent="0.2">
      <c r="A296" s="10">
        <v>1992</v>
      </c>
      <c r="B296" s="11">
        <v>41956</v>
      </c>
      <c r="C296" s="12" t="s">
        <v>60</v>
      </c>
      <c r="D296" s="10">
        <v>7</v>
      </c>
      <c r="E296" s="10">
        <v>12</v>
      </c>
      <c r="F296" s="10" t="s">
        <v>7</v>
      </c>
      <c r="H296" s="10">
        <v>1</v>
      </c>
      <c r="K296" s="13" t="s">
        <v>16</v>
      </c>
      <c r="L296" s="14" t="s">
        <v>62</v>
      </c>
      <c r="N296" s="12" t="s">
        <v>125</v>
      </c>
    </row>
    <row r="297" spans="1:15" ht="14.25" customHeight="1" x14ac:dyDescent="0.2">
      <c r="A297" s="38">
        <v>1993</v>
      </c>
      <c r="B297" s="39">
        <v>41878</v>
      </c>
      <c r="C297" s="40" t="s">
        <v>60</v>
      </c>
      <c r="D297" s="38">
        <v>8</v>
      </c>
      <c r="E297" s="38">
        <v>14</v>
      </c>
      <c r="F297" s="38" t="s">
        <v>7</v>
      </c>
      <c r="G297" s="38"/>
      <c r="H297" s="38">
        <v>1</v>
      </c>
      <c r="I297" s="38"/>
      <c r="J297" s="38"/>
      <c r="K297" s="41" t="s">
        <v>17</v>
      </c>
      <c r="L297" s="42" t="s">
        <v>47</v>
      </c>
      <c r="M297" s="42"/>
      <c r="N297" s="40" t="s">
        <v>126</v>
      </c>
      <c r="O297" s="40"/>
    </row>
    <row r="298" spans="1:15" ht="14.25" customHeight="1" x14ac:dyDescent="0.2">
      <c r="A298" s="38">
        <v>1993</v>
      </c>
      <c r="B298" s="39">
        <v>41885</v>
      </c>
      <c r="C298" s="40" t="s">
        <v>24</v>
      </c>
      <c r="D298" s="38">
        <v>14</v>
      </c>
      <c r="E298" s="38">
        <v>0</v>
      </c>
      <c r="F298" s="38" t="s">
        <v>6</v>
      </c>
      <c r="G298" s="38">
        <v>1</v>
      </c>
      <c r="H298" s="38"/>
      <c r="I298" s="38"/>
      <c r="J298" s="38"/>
      <c r="K298" s="41" t="s">
        <v>17</v>
      </c>
      <c r="L298" s="42" t="s">
        <v>47</v>
      </c>
      <c r="M298" s="42"/>
      <c r="N298" s="40" t="s">
        <v>126</v>
      </c>
      <c r="O298" s="40"/>
    </row>
    <row r="299" spans="1:15" ht="14.25" customHeight="1" x14ac:dyDescent="0.2">
      <c r="A299" s="38">
        <v>1993</v>
      </c>
      <c r="B299" s="39">
        <v>41892</v>
      </c>
      <c r="C299" s="40" t="s">
        <v>41</v>
      </c>
      <c r="D299" s="38">
        <v>7</v>
      </c>
      <c r="E299" s="38">
        <v>30</v>
      </c>
      <c r="F299" s="38" t="s">
        <v>7</v>
      </c>
      <c r="G299" s="38"/>
      <c r="H299" s="38">
        <v>1</v>
      </c>
      <c r="I299" s="38"/>
      <c r="J299" s="38"/>
      <c r="K299" s="41" t="s">
        <v>16</v>
      </c>
      <c r="L299" s="42" t="s">
        <v>41</v>
      </c>
      <c r="M299" s="42" t="s">
        <v>92</v>
      </c>
      <c r="N299" s="40" t="s">
        <v>126</v>
      </c>
      <c r="O299" s="40"/>
    </row>
    <row r="300" spans="1:15" ht="14.25" customHeight="1" x14ac:dyDescent="0.2">
      <c r="A300" s="38">
        <v>1993</v>
      </c>
      <c r="B300" s="39">
        <v>41899</v>
      </c>
      <c r="C300" s="40" t="s">
        <v>44</v>
      </c>
      <c r="D300" s="38">
        <v>0</v>
      </c>
      <c r="E300" s="38">
        <v>10</v>
      </c>
      <c r="F300" s="38" t="s">
        <v>7</v>
      </c>
      <c r="G300" s="38"/>
      <c r="H300" s="38">
        <v>1</v>
      </c>
      <c r="I300" s="38"/>
      <c r="J300" s="38"/>
      <c r="K300" s="41" t="s">
        <v>17</v>
      </c>
      <c r="L300" s="42" t="s">
        <v>47</v>
      </c>
      <c r="M300" s="42"/>
      <c r="N300" s="40" t="s">
        <v>126</v>
      </c>
      <c r="O300" s="40"/>
    </row>
    <row r="301" spans="1:15" ht="14.25" customHeight="1" x14ac:dyDescent="0.2">
      <c r="A301" s="38">
        <v>1993</v>
      </c>
      <c r="B301" s="39">
        <v>41906</v>
      </c>
      <c r="C301" s="40" t="s">
        <v>89</v>
      </c>
      <c r="D301" s="38">
        <v>17</v>
      </c>
      <c r="E301" s="38">
        <v>14</v>
      </c>
      <c r="F301" s="38" t="s">
        <v>6</v>
      </c>
      <c r="G301" s="38">
        <v>1</v>
      </c>
      <c r="H301" s="38"/>
      <c r="I301" s="38"/>
      <c r="J301" s="38"/>
      <c r="K301" s="41" t="s">
        <v>17</v>
      </c>
      <c r="L301" s="42" t="s">
        <v>47</v>
      </c>
      <c r="M301" s="42"/>
      <c r="N301" s="40" t="s">
        <v>126</v>
      </c>
      <c r="O301" s="40"/>
    </row>
    <row r="302" spans="1:15" ht="14.25" customHeight="1" x14ac:dyDescent="0.2">
      <c r="A302" s="38">
        <v>1993</v>
      </c>
      <c r="B302" s="39">
        <v>41920</v>
      </c>
      <c r="C302" s="40" t="s">
        <v>50</v>
      </c>
      <c r="D302" s="38">
        <v>8</v>
      </c>
      <c r="E302" s="38">
        <v>14</v>
      </c>
      <c r="F302" s="38" t="s">
        <v>7</v>
      </c>
      <c r="G302" s="38"/>
      <c r="H302" s="38">
        <v>1</v>
      </c>
      <c r="I302" s="38"/>
      <c r="J302" s="38"/>
      <c r="K302" s="41" t="s">
        <v>16</v>
      </c>
      <c r="L302" s="42" t="s">
        <v>54</v>
      </c>
      <c r="M302" s="42"/>
      <c r="N302" s="40" t="s">
        <v>126</v>
      </c>
      <c r="O302" s="40"/>
    </row>
    <row r="303" spans="1:15" ht="14.25" customHeight="1" x14ac:dyDescent="0.2">
      <c r="A303" s="38">
        <v>1993</v>
      </c>
      <c r="B303" s="39">
        <v>41927</v>
      </c>
      <c r="C303" s="40" t="s">
        <v>43</v>
      </c>
      <c r="D303" s="38">
        <v>41</v>
      </c>
      <c r="E303" s="38">
        <v>6</v>
      </c>
      <c r="F303" s="38" t="s">
        <v>6</v>
      </c>
      <c r="G303" s="38">
        <v>1</v>
      </c>
      <c r="H303" s="38"/>
      <c r="I303" s="38"/>
      <c r="J303" s="38"/>
      <c r="K303" s="41" t="s">
        <v>17</v>
      </c>
      <c r="L303" s="42" t="s">
        <v>47</v>
      </c>
      <c r="M303" s="42"/>
      <c r="N303" s="40" t="s">
        <v>126</v>
      </c>
      <c r="O303" s="40"/>
    </row>
    <row r="304" spans="1:15" ht="14.25" customHeight="1" x14ac:dyDescent="0.2">
      <c r="A304" s="38">
        <v>1993</v>
      </c>
      <c r="B304" s="39">
        <v>41934</v>
      </c>
      <c r="C304" s="40" t="s">
        <v>46</v>
      </c>
      <c r="D304" s="38">
        <v>7</v>
      </c>
      <c r="E304" s="38">
        <v>28</v>
      </c>
      <c r="F304" s="38" t="s">
        <v>7</v>
      </c>
      <c r="G304" s="38"/>
      <c r="H304" s="38">
        <v>1</v>
      </c>
      <c r="I304" s="38"/>
      <c r="J304" s="38"/>
      <c r="K304" s="41" t="s">
        <v>16</v>
      </c>
      <c r="L304" s="42" t="s">
        <v>52</v>
      </c>
      <c r="M304" s="42" t="s">
        <v>53</v>
      </c>
      <c r="N304" s="40" t="s">
        <v>126</v>
      </c>
      <c r="O304" s="40"/>
    </row>
    <row r="305" spans="1:15" ht="14.25" customHeight="1" x14ac:dyDescent="0.2">
      <c r="A305" s="38">
        <v>1993</v>
      </c>
      <c r="B305" s="39">
        <v>41941</v>
      </c>
      <c r="C305" s="40" t="s">
        <v>48</v>
      </c>
      <c r="D305" s="38">
        <v>0</v>
      </c>
      <c r="E305" s="38">
        <v>20</v>
      </c>
      <c r="F305" s="38" t="s">
        <v>7</v>
      </c>
      <c r="G305" s="38"/>
      <c r="H305" s="38">
        <v>1</v>
      </c>
      <c r="I305" s="38"/>
      <c r="J305" s="38"/>
      <c r="K305" s="41" t="s">
        <v>16</v>
      </c>
      <c r="L305" s="42" t="s">
        <v>48</v>
      </c>
      <c r="M305" s="42" t="s">
        <v>58</v>
      </c>
      <c r="N305" s="40" t="s">
        <v>126</v>
      </c>
      <c r="O305" s="40"/>
    </row>
    <row r="306" spans="1:15" ht="14.25" customHeight="1" x14ac:dyDescent="0.2">
      <c r="A306" s="38">
        <v>1993</v>
      </c>
      <c r="B306" s="39">
        <v>41948</v>
      </c>
      <c r="C306" s="40" t="s">
        <v>49</v>
      </c>
      <c r="D306" s="38">
        <v>22</v>
      </c>
      <c r="E306" s="38">
        <v>15</v>
      </c>
      <c r="F306" s="38" t="s">
        <v>6</v>
      </c>
      <c r="G306" s="38">
        <v>1</v>
      </c>
      <c r="H306" s="38"/>
      <c r="I306" s="38"/>
      <c r="J306" s="38"/>
      <c r="K306" s="41" t="s">
        <v>16</v>
      </c>
      <c r="L306" s="42" t="s">
        <v>56</v>
      </c>
      <c r="M306" s="42"/>
      <c r="N306" s="40" t="s">
        <v>126</v>
      </c>
      <c r="O306" s="40"/>
    </row>
    <row r="307" spans="1:15" ht="14.25" customHeight="1" x14ac:dyDescent="0.2">
      <c r="A307" s="10">
        <v>1994</v>
      </c>
      <c r="B307" s="11">
        <v>41884</v>
      </c>
      <c r="C307" s="12" t="s">
        <v>94</v>
      </c>
      <c r="D307" s="10">
        <v>20</v>
      </c>
      <c r="E307" s="10">
        <v>12</v>
      </c>
      <c r="F307" s="10" t="s">
        <v>6</v>
      </c>
      <c r="G307" s="10">
        <v>1</v>
      </c>
      <c r="K307" s="13" t="s">
        <v>16</v>
      </c>
      <c r="L307" s="14" t="s">
        <v>115</v>
      </c>
      <c r="M307" s="14" t="s">
        <v>116</v>
      </c>
      <c r="N307" s="12" t="s">
        <v>126</v>
      </c>
    </row>
    <row r="308" spans="1:15" ht="14.25" customHeight="1" x14ac:dyDescent="0.2">
      <c r="A308" s="10">
        <v>1994</v>
      </c>
      <c r="B308" s="11">
        <v>41891</v>
      </c>
      <c r="C308" s="12" t="s">
        <v>41</v>
      </c>
      <c r="D308" s="10">
        <v>6</v>
      </c>
      <c r="E308" s="10">
        <v>21</v>
      </c>
      <c r="F308" s="10" t="s">
        <v>7</v>
      </c>
      <c r="H308" s="10">
        <v>1</v>
      </c>
      <c r="K308" s="13" t="s">
        <v>17</v>
      </c>
      <c r="L308" s="14" t="s">
        <v>47</v>
      </c>
      <c r="N308" s="12" t="s">
        <v>126</v>
      </c>
    </row>
    <row r="309" spans="1:15" ht="14.25" customHeight="1" x14ac:dyDescent="0.2">
      <c r="A309" s="10">
        <v>1994</v>
      </c>
      <c r="B309" s="11">
        <v>41898</v>
      </c>
      <c r="C309" s="12" t="s">
        <v>20</v>
      </c>
      <c r="D309" s="10">
        <v>0</v>
      </c>
      <c r="E309" s="10">
        <v>27</v>
      </c>
      <c r="F309" s="10" t="s">
        <v>7</v>
      </c>
      <c r="H309" s="10">
        <v>1</v>
      </c>
      <c r="K309" s="13" t="s">
        <v>16</v>
      </c>
      <c r="L309" s="14" t="s">
        <v>26</v>
      </c>
      <c r="N309" s="12" t="s">
        <v>126</v>
      </c>
    </row>
    <row r="310" spans="1:15" ht="14.25" customHeight="1" x14ac:dyDescent="0.2">
      <c r="A310" s="10">
        <v>1994</v>
      </c>
      <c r="B310" s="11">
        <v>41905</v>
      </c>
      <c r="C310" s="12" t="s">
        <v>24</v>
      </c>
      <c r="D310" s="10">
        <v>12</v>
      </c>
      <c r="E310" s="10">
        <v>57</v>
      </c>
      <c r="F310" s="10" t="s">
        <v>7</v>
      </c>
      <c r="H310" s="10">
        <v>1</v>
      </c>
      <c r="K310" s="13" t="s">
        <v>16</v>
      </c>
      <c r="L310" s="14" t="s">
        <v>24</v>
      </c>
      <c r="M310" s="14" t="s">
        <v>27</v>
      </c>
      <c r="N310" s="12" t="s">
        <v>126</v>
      </c>
    </row>
    <row r="311" spans="1:15" ht="14.25" customHeight="1" x14ac:dyDescent="0.2">
      <c r="A311" s="10">
        <v>1994</v>
      </c>
      <c r="B311" s="11">
        <v>41919</v>
      </c>
      <c r="C311" s="12" t="s">
        <v>44</v>
      </c>
      <c r="D311" s="10">
        <v>22</v>
      </c>
      <c r="E311" s="10">
        <v>43</v>
      </c>
      <c r="F311" s="10" t="s">
        <v>7</v>
      </c>
      <c r="G311" s="10">
        <v>1</v>
      </c>
      <c r="K311" s="13" t="s">
        <v>16</v>
      </c>
      <c r="L311" s="14" t="s">
        <v>44</v>
      </c>
      <c r="N311" s="12" t="s">
        <v>126</v>
      </c>
    </row>
    <row r="312" spans="1:15" ht="14.25" customHeight="1" x14ac:dyDescent="0.2">
      <c r="A312" s="10">
        <v>1994</v>
      </c>
      <c r="B312" s="11">
        <v>41926</v>
      </c>
      <c r="C312" s="12" t="s">
        <v>43</v>
      </c>
      <c r="D312" s="10">
        <v>29</v>
      </c>
      <c r="E312" s="10">
        <v>20</v>
      </c>
      <c r="F312" s="10" t="s">
        <v>6</v>
      </c>
      <c r="G312" s="10">
        <v>1</v>
      </c>
      <c r="K312" s="13" t="s">
        <v>16</v>
      </c>
      <c r="L312" s="14" t="s">
        <v>43</v>
      </c>
      <c r="M312" s="14" t="s">
        <v>51</v>
      </c>
      <c r="N312" s="12" t="s">
        <v>126</v>
      </c>
    </row>
    <row r="313" spans="1:15" ht="14.25" customHeight="1" x14ac:dyDescent="0.2">
      <c r="A313" s="10">
        <v>1994</v>
      </c>
      <c r="B313" s="11">
        <v>41933</v>
      </c>
      <c r="C313" s="12" t="s">
        <v>46</v>
      </c>
      <c r="D313" s="10">
        <v>6</v>
      </c>
      <c r="E313" s="10">
        <v>42</v>
      </c>
      <c r="F313" s="10" t="s">
        <v>7</v>
      </c>
      <c r="H313" s="10">
        <v>1</v>
      </c>
      <c r="K313" s="13" t="s">
        <v>17</v>
      </c>
      <c r="L313" s="14" t="s">
        <v>47</v>
      </c>
      <c r="N313" s="12" t="s">
        <v>126</v>
      </c>
    </row>
    <row r="314" spans="1:15" ht="14.25" customHeight="1" x14ac:dyDescent="0.2">
      <c r="A314" s="10">
        <v>1994</v>
      </c>
      <c r="B314" s="11">
        <v>41940</v>
      </c>
      <c r="C314" s="12" t="s">
        <v>48</v>
      </c>
      <c r="D314" s="10">
        <v>18</v>
      </c>
      <c r="E314" s="10">
        <v>8</v>
      </c>
      <c r="F314" s="10" t="s">
        <v>6</v>
      </c>
      <c r="G314" s="10">
        <v>1</v>
      </c>
      <c r="K314" s="13" t="s">
        <v>17</v>
      </c>
      <c r="L314" s="14" t="s">
        <v>47</v>
      </c>
      <c r="M314" s="14" t="s">
        <v>58</v>
      </c>
      <c r="N314" s="12" t="s">
        <v>126</v>
      </c>
    </row>
    <row r="315" spans="1:15" ht="14.25" customHeight="1" x14ac:dyDescent="0.2">
      <c r="A315" s="10">
        <v>1994</v>
      </c>
      <c r="B315" s="11">
        <v>41947</v>
      </c>
      <c r="C315" s="12" t="s">
        <v>49</v>
      </c>
      <c r="D315" s="10">
        <v>8</v>
      </c>
      <c r="E315" s="10">
        <v>39</v>
      </c>
      <c r="F315" s="10" t="s">
        <v>7</v>
      </c>
      <c r="H315" s="10">
        <v>1</v>
      </c>
      <c r="K315" s="13" t="s">
        <v>17</v>
      </c>
      <c r="L315" s="14" t="s">
        <v>47</v>
      </c>
      <c r="N315" s="12" t="s">
        <v>126</v>
      </c>
    </row>
    <row r="316" spans="1:15" ht="14.25" customHeight="1" x14ac:dyDescent="0.2">
      <c r="A316" s="10">
        <v>1994</v>
      </c>
      <c r="B316" s="11">
        <v>41954</v>
      </c>
      <c r="C316" s="12" t="s">
        <v>50</v>
      </c>
      <c r="D316" s="10">
        <v>12</v>
      </c>
      <c r="E316" s="10">
        <v>20</v>
      </c>
      <c r="F316" s="10" t="s">
        <v>7</v>
      </c>
      <c r="H316" s="10">
        <v>1</v>
      </c>
      <c r="K316" s="13" t="s">
        <v>17</v>
      </c>
      <c r="L316" s="14" t="s">
        <v>47</v>
      </c>
      <c r="N316" s="12" t="s">
        <v>126</v>
      </c>
    </row>
    <row r="317" spans="1:15" ht="14.25" customHeight="1" x14ac:dyDescent="0.2">
      <c r="A317" s="38">
        <v>1995</v>
      </c>
      <c r="B317" s="39">
        <v>41883</v>
      </c>
      <c r="C317" s="40" t="s">
        <v>94</v>
      </c>
      <c r="D317" s="38">
        <v>12</v>
      </c>
      <c r="E317" s="38">
        <v>18</v>
      </c>
      <c r="F317" s="38" t="s">
        <v>7</v>
      </c>
      <c r="G317" s="38"/>
      <c r="H317" s="38">
        <v>1</v>
      </c>
      <c r="I317" s="38"/>
      <c r="J317" s="38"/>
      <c r="K317" s="41"/>
      <c r="L317" s="42"/>
      <c r="M317" s="42"/>
      <c r="N317" s="40"/>
      <c r="O317" s="40"/>
    </row>
    <row r="318" spans="1:15" ht="14.25" customHeight="1" x14ac:dyDescent="0.2">
      <c r="A318" s="38">
        <v>1995</v>
      </c>
      <c r="B318" s="39">
        <v>41890</v>
      </c>
      <c r="C318" s="40" t="s">
        <v>41</v>
      </c>
      <c r="D318" s="38">
        <v>28</v>
      </c>
      <c r="E318" s="38">
        <v>27</v>
      </c>
      <c r="F318" s="38" t="s">
        <v>6</v>
      </c>
      <c r="G318" s="38">
        <v>1</v>
      </c>
      <c r="H318" s="38"/>
      <c r="I318" s="38"/>
      <c r="J318" s="38"/>
      <c r="K318" s="41" t="s">
        <v>16</v>
      </c>
      <c r="L318" s="42" t="s">
        <v>41</v>
      </c>
      <c r="M318" s="42" t="s">
        <v>42</v>
      </c>
      <c r="N318" s="40"/>
      <c r="O318" s="40"/>
    </row>
    <row r="319" spans="1:15" ht="14.25" customHeight="1" x14ac:dyDescent="0.2">
      <c r="A319" s="38">
        <v>1995</v>
      </c>
      <c r="B319" s="39">
        <v>41897</v>
      </c>
      <c r="C319" s="40" t="s">
        <v>20</v>
      </c>
      <c r="D319" s="38">
        <v>19</v>
      </c>
      <c r="E319" s="38">
        <v>0</v>
      </c>
      <c r="F319" s="38" t="s">
        <v>6</v>
      </c>
      <c r="G319" s="38">
        <v>1</v>
      </c>
      <c r="H319" s="38"/>
      <c r="I319" s="38"/>
      <c r="J319" s="38"/>
      <c r="K319" s="41"/>
      <c r="L319" s="42"/>
      <c r="M319" s="42"/>
      <c r="N319" s="40"/>
      <c r="O319" s="40"/>
    </row>
    <row r="320" spans="1:15" ht="14.25" customHeight="1" x14ac:dyDescent="0.2">
      <c r="A320" s="38">
        <v>1995</v>
      </c>
      <c r="B320" s="39">
        <v>41905</v>
      </c>
      <c r="C320" s="40" t="s">
        <v>24</v>
      </c>
      <c r="D320" s="38">
        <v>12</v>
      </c>
      <c r="E320" s="38">
        <v>14</v>
      </c>
      <c r="F320" s="38" t="s">
        <v>7</v>
      </c>
      <c r="G320" s="38"/>
      <c r="H320" s="38">
        <v>1</v>
      </c>
      <c r="I320" s="38"/>
      <c r="J320" s="38"/>
      <c r="K320" s="41" t="s">
        <v>17</v>
      </c>
      <c r="L320" s="42" t="s">
        <v>47</v>
      </c>
      <c r="M320" s="42"/>
      <c r="N320" s="40"/>
      <c r="O320" s="40"/>
    </row>
    <row r="321" spans="1:15" ht="14.25" customHeight="1" x14ac:dyDescent="0.2">
      <c r="A321" s="38">
        <v>1995</v>
      </c>
      <c r="B321" s="39">
        <v>41918</v>
      </c>
      <c r="C321" s="40" t="s">
        <v>44</v>
      </c>
      <c r="D321" s="38">
        <v>19</v>
      </c>
      <c r="E321" s="38">
        <v>12</v>
      </c>
      <c r="F321" s="38" t="s">
        <v>6</v>
      </c>
      <c r="G321" s="38">
        <v>1</v>
      </c>
      <c r="H321" s="38"/>
      <c r="I321" s="38"/>
      <c r="J321" s="38"/>
      <c r="K321" s="41"/>
      <c r="L321" s="42"/>
      <c r="M321" s="42"/>
      <c r="N321" s="40"/>
      <c r="O321" s="40"/>
    </row>
    <row r="322" spans="1:15" ht="14.25" customHeight="1" x14ac:dyDescent="0.2">
      <c r="A322" s="38">
        <v>1995</v>
      </c>
      <c r="B322" s="39">
        <v>41925</v>
      </c>
      <c r="C322" s="40" t="s">
        <v>43</v>
      </c>
      <c r="D322" s="38">
        <v>15</v>
      </c>
      <c r="E322" s="38">
        <v>14</v>
      </c>
      <c r="F322" s="38" t="s">
        <v>6</v>
      </c>
      <c r="G322" s="38">
        <v>1</v>
      </c>
      <c r="H322" s="38" t="s">
        <v>25</v>
      </c>
      <c r="I322" s="38"/>
      <c r="J322" s="38"/>
      <c r="K322" s="41" t="s">
        <v>17</v>
      </c>
      <c r="L322" s="42" t="s">
        <v>47</v>
      </c>
      <c r="M322" s="42"/>
      <c r="N322" s="40"/>
      <c r="O322" s="40"/>
    </row>
    <row r="323" spans="1:15" ht="14.25" customHeight="1" x14ac:dyDescent="0.2">
      <c r="A323" s="38">
        <v>1995</v>
      </c>
      <c r="B323" s="39">
        <v>41932</v>
      </c>
      <c r="C323" s="40" t="s">
        <v>46</v>
      </c>
      <c r="D323" s="38">
        <v>20</v>
      </c>
      <c r="E323" s="38">
        <v>21</v>
      </c>
      <c r="F323" s="38" t="s">
        <v>7</v>
      </c>
      <c r="G323" s="38"/>
      <c r="H323" s="38">
        <v>1</v>
      </c>
      <c r="I323" s="38"/>
      <c r="J323" s="38"/>
      <c r="K323" s="41" t="s">
        <v>16</v>
      </c>
      <c r="L323" s="42" t="s">
        <v>52</v>
      </c>
      <c r="M323" s="42" t="s">
        <v>53</v>
      </c>
      <c r="N323" s="40"/>
      <c r="O323" s="40"/>
    </row>
    <row r="324" spans="1:15" ht="14.25" customHeight="1" x14ac:dyDescent="0.2">
      <c r="A324" s="38">
        <v>1995</v>
      </c>
      <c r="B324" s="39">
        <v>41939</v>
      </c>
      <c r="C324" s="40" t="s">
        <v>48</v>
      </c>
      <c r="D324" s="38">
        <v>28</v>
      </c>
      <c r="E324" s="38">
        <v>14</v>
      </c>
      <c r="F324" s="38" t="s">
        <v>6</v>
      </c>
      <c r="G324" s="38">
        <v>1</v>
      </c>
      <c r="H324" s="38"/>
      <c r="I324" s="38"/>
      <c r="J324" s="38"/>
      <c r="K324" s="41"/>
      <c r="L324" s="42"/>
      <c r="M324" s="42"/>
      <c r="N324" s="40"/>
      <c r="O324" s="40"/>
    </row>
    <row r="325" spans="1:15" ht="14.25" customHeight="1" x14ac:dyDescent="0.2">
      <c r="A325" s="38">
        <v>1995</v>
      </c>
      <c r="B325" s="39">
        <v>41946</v>
      </c>
      <c r="C325" s="40" t="s">
        <v>49</v>
      </c>
      <c r="D325" s="38">
        <v>41</v>
      </c>
      <c r="E325" s="38">
        <v>48</v>
      </c>
      <c r="F325" s="38" t="s">
        <v>7</v>
      </c>
      <c r="G325" s="38"/>
      <c r="H325" s="38">
        <v>1</v>
      </c>
      <c r="I325" s="38"/>
      <c r="J325" s="38"/>
      <c r="K325" s="41"/>
      <c r="L325" s="42"/>
      <c r="M325" s="42"/>
      <c r="N325" s="40"/>
      <c r="O325" s="40"/>
    </row>
    <row r="326" spans="1:15" ht="14.25" customHeight="1" x14ac:dyDescent="0.2">
      <c r="A326" s="38">
        <v>1995</v>
      </c>
      <c r="B326" s="39">
        <v>41953</v>
      </c>
      <c r="C326" s="40" t="s">
        <v>50</v>
      </c>
      <c r="D326" s="38">
        <v>35</v>
      </c>
      <c r="E326" s="38">
        <v>15</v>
      </c>
      <c r="F326" s="38" t="s">
        <v>6</v>
      </c>
      <c r="G326" s="38">
        <v>1</v>
      </c>
      <c r="H326" s="38"/>
      <c r="I326" s="38"/>
      <c r="J326" s="38"/>
      <c r="K326" s="41"/>
      <c r="L326" s="42"/>
      <c r="M326" s="42"/>
      <c r="N326" s="40"/>
      <c r="O326" s="40"/>
    </row>
    <row r="327" spans="1:15" ht="14.25" customHeight="1" x14ac:dyDescent="0.2">
      <c r="A327" s="38">
        <v>1995</v>
      </c>
      <c r="B327" s="39">
        <v>41961</v>
      </c>
      <c r="C327" s="40" t="s">
        <v>61</v>
      </c>
      <c r="D327" s="38">
        <v>6</v>
      </c>
      <c r="E327" s="38">
        <v>27</v>
      </c>
      <c r="F327" s="38" t="s">
        <v>7</v>
      </c>
      <c r="G327" s="38"/>
      <c r="H327" s="38">
        <v>1</v>
      </c>
      <c r="I327" s="38"/>
      <c r="J327" s="38"/>
      <c r="K327" s="41"/>
      <c r="L327" s="42"/>
      <c r="M327" s="42"/>
      <c r="N327" s="40"/>
      <c r="O327" s="40" t="s">
        <v>70</v>
      </c>
    </row>
    <row r="328" spans="1:15" ht="14.25" customHeight="1" x14ac:dyDescent="0.2">
      <c r="A328" s="10">
        <v>1996</v>
      </c>
      <c r="B328" s="11">
        <v>41881</v>
      </c>
      <c r="C328" s="12" t="s">
        <v>94</v>
      </c>
      <c r="D328" s="10">
        <v>18</v>
      </c>
      <c r="E328" s="10">
        <v>28</v>
      </c>
      <c r="F328" s="10" t="s">
        <v>7</v>
      </c>
      <c r="H328" s="10">
        <v>1</v>
      </c>
      <c r="K328" s="13" t="s">
        <v>17</v>
      </c>
      <c r="L328" s="14" t="s">
        <v>47</v>
      </c>
    </row>
    <row r="329" spans="1:15" ht="14.25" customHeight="1" x14ac:dyDescent="0.2">
      <c r="A329" s="10">
        <v>1996</v>
      </c>
      <c r="B329" s="11">
        <v>41888</v>
      </c>
      <c r="C329" s="12" t="s">
        <v>41</v>
      </c>
      <c r="D329" s="10">
        <v>0</v>
      </c>
      <c r="E329" s="10">
        <v>35</v>
      </c>
      <c r="F329" s="10" t="s">
        <v>7</v>
      </c>
      <c r="H329" s="10">
        <v>1</v>
      </c>
      <c r="K329" s="13" t="s">
        <v>17</v>
      </c>
      <c r="L329" s="14" t="s">
        <v>47</v>
      </c>
    </row>
    <row r="330" spans="1:15" ht="14.25" customHeight="1" x14ac:dyDescent="0.2">
      <c r="A330" s="10">
        <v>1996</v>
      </c>
      <c r="B330" s="11">
        <v>41895</v>
      </c>
      <c r="C330" s="12" t="s">
        <v>20</v>
      </c>
      <c r="D330" s="10">
        <v>2</v>
      </c>
      <c r="E330" s="10">
        <v>3</v>
      </c>
      <c r="F330" s="10" t="s">
        <v>7</v>
      </c>
      <c r="H330" s="10">
        <v>1</v>
      </c>
      <c r="K330" s="13" t="s">
        <v>16</v>
      </c>
      <c r="L330" s="14" t="s">
        <v>26</v>
      </c>
    </row>
    <row r="331" spans="1:15" ht="14.25" customHeight="1" x14ac:dyDescent="0.2">
      <c r="A331" s="10">
        <v>1996</v>
      </c>
      <c r="B331" s="11">
        <v>41902</v>
      </c>
      <c r="C331" s="12" t="s">
        <v>43</v>
      </c>
      <c r="D331" s="10">
        <v>14</v>
      </c>
      <c r="E331" s="10">
        <v>8</v>
      </c>
      <c r="F331" s="10" t="s">
        <v>6</v>
      </c>
      <c r="G331" s="10">
        <v>1</v>
      </c>
      <c r="K331" s="13" t="s">
        <v>16</v>
      </c>
      <c r="L331" s="14" t="s">
        <v>43</v>
      </c>
      <c r="M331" s="14" t="s">
        <v>51</v>
      </c>
    </row>
    <row r="332" spans="1:15" ht="14.25" customHeight="1" x14ac:dyDescent="0.2">
      <c r="A332" s="10">
        <v>1996</v>
      </c>
      <c r="B332" s="11">
        <v>41916</v>
      </c>
      <c r="C332" s="12" t="s">
        <v>44</v>
      </c>
      <c r="D332" s="10">
        <v>0</v>
      </c>
      <c r="E332" s="10">
        <v>21</v>
      </c>
      <c r="F332" s="10" t="s">
        <v>7</v>
      </c>
      <c r="H332" s="10">
        <v>1</v>
      </c>
      <c r="K332" s="13" t="s">
        <v>16</v>
      </c>
      <c r="L332" s="14" t="s">
        <v>44</v>
      </c>
    </row>
    <row r="333" spans="1:15" ht="14.25" customHeight="1" x14ac:dyDescent="0.2">
      <c r="A333" s="10">
        <v>1996</v>
      </c>
      <c r="B333" s="11">
        <v>41923</v>
      </c>
      <c r="C333" s="12" t="s">
        <v>21</v>
      </c>
      <c r="D333" s="10">
        <v>14</v>
      </c>
      <c r="E333" s="10">
        <v>12</v>
      </c>
      <c r="F333" s="10" t="s">
        <v>6</v>
      </c>
      <c r="G333" s="10">
        <v>1</v>
      </c>
      <c r="K333" s="13" t="s">
        <v>17</v>
      </c>
      <c r="L333" s="14" t="s">
        <v>47</v>
      </c>
    </row>
    <row r="334" spans="1:15" ht="14.25" customHeight="1" x14ac:dyDescent="0.2">
      <c r="A334" s="10">
        <v>1996</v>
      </c>
      <c r="B334" s="11">
        <v>41930</v>
      </c>
      <c r="C334" s="12" t="s">
        <v>46</v>
      </c>
      <c r="D334" s="10">
        <v>0</v>
      </c>
      <c r="E334" s="10">
        <v>37</v>
      </c>
      <c r="F334" s="10" t="s">
        <v>7</v>
      </c>
      <c r="H334" s="10">
        <v>1</v>
      </c>
      <c r="K334" s="13" t="s">
        <v>16</v>
      </c>
      <c r="L334" s="14" t="s">
        <v>52</v>
      </c>
      <c r="M334" s="14" t="s">
        <v>53</v>
      </c>
    </row>
    <row r="335" spans="1:15" ht="14.25" customHeight="1" x14ac:dyDescent="0.2">
      <c r="A335" s="10">
        <v>1996</v>
      </c>
      <c r="B335" s="11">
        <v>41937</v>
      </c>
      <c r="C335" s="12" t="s">
        <v>48</v>
      </c>
      <c r="D335" s="10">
        <v>24</v>
      </c>
      <c r="E335" s="10">
        <v>20</v>
      </c>
      <c r="F335" s="10" t="s">
        <v>6</v>
      </c>
      <c r="G335" s="10">
        <v>1</v>
      </c>
      <c r="K335" s="13" t="s">
        <v>17</v>
      </c>
      <c r="L335" s="14" t="s">
        <v>47</v>
      </c>
    </row>
    <row r="336" spans="1:15" ht="14.25" customHeight="1" x14ac:dyDescent="0.2">
      <c r="A336" s="10">
        <v>1996</v>
      </c>
      <c r="B336" s="11">
        <v>41944</v>
      </c>
      <c r="C336" s="12" t="s">
        <v>49</v>
      </c>
      <c r="D336" s="10">
        <v>0</v>
      </c>
      <c r="E336" s="10">
        <v>35</v>
      </c>
      <c r="F336" s="10" t="s">
        <v>7</v>
      </c>
      <c r="H336" s="10">
        <v>1</v>
      </c>
      <c r="K336" s="13" t="s">
        <v>17</v>
      </c>
      <c r="L336" s="14" t="s">
        <v>47</v>
      </c>
    </row>
    <row r="337" spans="1:15" ht="14.25" customHeight="1" x14ac:dyDescent="0.2">
      <c r="A337" s="10">
        <v>1996</v>
      </c>
      <c r="B337" s="11">
        <v>41951</v>
      </c>
      <c r="C337" s="12" t="s">
        <v>50</v>
      </c>
      <c r="D337" s="10">
        <v>6</v>
      </c>
      <c r="E337" s="10">
        <v>13</v>
      </c>
      <c r="F337" s="10" t="s">
        <v>7</v>
      </c>
      <c r="H337" s="10">
        <v>1</v>
      </c>
      <c r="K337" s="13" t="s">
        <v>17</v>
      </c>
      <c r="L337" s="14" t="s">
        <v>47</v>
      </c>
    </row>
    <row r="338" spans="1:15" ht="14.25" customHeight="1" x14ac:dyDescent="0.2">
      <c r="A338" s="38">
        <v>1997</v>
      </c>
      <c r="B338" s="39">
        <v>41880</v>
      </c>
      <c r="C338" s="40" t="s">
        <v>94</v>
      </c>
      <c r="D338" s="38">
        <v>53</v>
      </c>
      <c r="E338" s="38">
        <v>16</v>
      </c>
      <c r="F338" s="38" t="s">
        <v>6</v>
      </c>
      <c r="G338" s="38">
        <v>1</v>
      </c>
      <c r="H338" s="38"/>
      <c r="I338" s="38"/>
      <c r="J338" s="38"/>
      <c r="K338" s="41"/>
      <c r="L338" s="42"/>
      <c r="M338" s="42"/>
      <c r="N338" s="40"/>
      <c r="O338" s="40"/>
    </row>
    <row r="339" spans="1:15" ht="14.25" customHeight="1" x14ac:dyDescent="0.2">
      <c r="A339" s="38">
        <v>1997</v>
      </c>
      <c r="B339" s="39">
        <v>41887</v>
      </c>
      <c r="C339" s="40" t="s">
        <v>41</v>
      </c>
      <c r="D339" s="38">
        <v>16</v>
      </c>
      <c r="E339" s="38">
        <v>42</v>
      </c>
      <c r="F339" s="38" t="s">
        <v>7</v>
      </c>
      <c r="G339" s="38"/>
      <c r="H339" s="38">
        <v>1</v>
      </c>
      <c r="I339" s="38"/>
      <c r="J339" s="38"/>
      <c r="K339" s="41" t="s">
        <v>16</v>
      </c>
      <c r="L339" s="42" t="s">
        <v>41</v>
      </c>
      <c r="M339" s="42" t="s">
        <v>42</v>
      </c>
      <c r="N339" s="40"/>
      <c r="O339" s="40"/>
    </row>
    <row r="340" spans="1:15" ht="14.25" customHeight="1" x14ac:dyDescent="0.2">
      <c r="A340" s="38">
        <v>1997</v>
      </c>
      <c r="B340" s="39">
        <v>41894</v>
      </c>
      <c r="C340" s="40" t="s">
        <v>20</v>
      </c>
      <c r="D340" s="38">
        <v>6</v>
      </c>
      <c r="E340" s="38">
        <v>28</v>
      </c>
      <c r="F340" s="38" t="s">
        <v>7</v>
      </c>
      <c r="G340" s="38"/>
      <c r="H340" s="38">
        <v>1</v>
      </c>
      <c r="I340" s="38"/>
      <c r="J340" s="38"/>
      <c r="K340" s="41"/>
      <c r="L340" s="42"/>
      <c r="M340" s="42"/>
      <c r="N340" s="40"/>
      <c r="O340" s="40"/>
    </row>
    <row r="341" spans="1:15" ht="14.25" customHeight="1" x14ac:dyDescent="0.2">
      <c r="A341" s="38">
        <v>1997</v>
      </c>
      <c r="B341" s="39">
        <v>41901</v>
      </c>
      <c r="C341" s="40" t="s">
        <v>43</v>
      </c>
      <c r="D341" s="38">
        <v>32</v>
      </c>
      <c r="E341" s="38">
        <v>48</v>
      </c>
      <c r="F341" s="38" t="s">
        <v>7</v>
      </c>
      <c r="G341" s="38"/>
      <c r="H341" s="38">
        <v>1</v>
      </c>
      <c r="I341" s="38"/>
      <c r="J341" s="38"/>
      <c r="K341" s="41" t="s">
        <v>17</v>
      </c>
      <c r="L341" s="42" t="s">
        <v>47</v>
      </c>
      <c r="M341" s="42"/>
      <c r="N341" s="40"/>
      <c r="O341" s="40"/>
    </row>
    <row r="342" spans="1:15" ht="14.25" customHeight="1" x14ac:dyDescent="0.2">
      <c r="A342" s="38">
        <v>1997</v>
      </c>
      <c r="B342" s="39">
        <v>41915</v>
      </c>
      <c r="C342" s="40" t="s">
        <v>44</v>
      </c>
      <c r="D342" s="38">
        <v>7</v>
      </c>
      <c r="E342" s="38">
        <v>8</v>
      </c>
      <c r="F342" s="38" t="s">
        <v>7</v>
      </c>
      <c r="G342" s="38"/>
      <c r="H342" s="38">
        <v>1</v>
      </c>
      <c r="I342" s="38"/>
      <c r="J342" s="38"/>
      <c r="K342" s="41"/>
      <c r="L342" s="42"/>
      <c r="M342" s="42"/>
      <c r="N342" s="40"/>
      <c r="O342" s="40"/>
    </row>
    <row r="343" spans="1:15" ht="14.25" customHeight="1" x14ac:dyDescent="0.2">
      <c r="A343" s="38">
        <v>1997</v>
      </c>
      <c r="B343" s="39">
        <v>41922</v>
      </c>
      <c r="C343" s="40" t="s">
        <v>21</v>
      </c>
      <c r="D343" s="38">
        <v>8</v>
      </c>
      <c r="E343" s="38">
        <v>30</v>
      </c>
      <c r="F343" s="38" t="s">
        <v>7</v>
      </c>
      <c r="G343" s="38"/>
      <c r="H343" s="38">
        <v>1</v>
      </c>
      <c r="I343" s="38"/>
      <c r="J343" s="38"/>
      <c r="K343" s="41" t="s">
        <v>16</v>
      </c>
      <c r="L343" s="42" t="s">
        <v>21</v>
      </c>
      <c r="M343" s="42" t="s">
        <v>113</v>
      </c>
      <c r="N343" s="40"/>
      <c r="O343" s="40"/>
    </row>
    <row r="344" spans="1:15" ht="14.25" customHeight="1" x14ac:dyDescent="0.2">
      <c r="A344" s="38">
        <v>1997</v>
      </c>
      <c r="B344" s="39">
        <v>41929</v>
      </c>
      <c r="C344" s="40" t="s">
        <v>46</v>
      </c>
      <c r="D344" s="38">
        <v>14</v>
      </c>
      <c r="E344" s="38">
        <v>20</v>
      </c>
      <c r="F344" s="38" t="s">
        <v>7</v>
      </c>
      <c r="G344" s="38"/>
      <c r="H344" s="38">
        <v>1</v>
      </c>
      <c r="I344" s="38"/>
      <c r="J344" s="38"/>
      <c r="K344" s="41" t="s">
        <v>17</v>
      </c>
      <c r="L344" s="42" t="s">
        <v>47</v>
      </c>
      <c r="M344" s="42"/>
      <c r="N344" s="40"/>
      <c r="O344" s="40"/>
    </row>
    <row r="345" spans="1:15" ht="14.25" customHeight="1" x14ac:dyDescent="0.2">
      <c r="A345" s="38">
        <v>1997</v>
      </c>
      <c r="B345" s="39">
        <v>41936</v>
      </c>
      <c r="C345" s="40" t="s">
        <v>48</v>
      </c>
      <c r="D345" s="38">
        <v>42</v>
      </c>
      <c r="E345" s="38">
        <v>26</v>
      </c>
      <c r="F345" s="38" t="s">
        <v>6</v>
      </c>
      <c r="G345" s="38">
        <v>1</v>
      </c>
      <c r="H345" s="38"/>
      <c r="I345" s="38"/>
      <c r="J345" s="38"/>
      <c r="K345" s="41"/>
      <c r="L345" s="42"/>
      <c r="M345" s="42"/>
      <c r="N345" s="40"/>
      <c r="O345" s="40"/>
    </row>
    <row r="346" spans="1:15" ht="14.25" customHeight="1" x14ac:dyDescent="0.2">
      <c r="A346" s="38">
        <v>1997</v>
      </c>
      <c r="B346" s="39">
        <v>41943</v>
      </c>
      <c r="C346" s="40" t="s">
        <v>49</v>
      </c>
      <c r="D346" s="38">
        <v>8</v>
      </c>
      <c r="E346" s="38">
        <v>33</v>
      </c>
      <c r="F346" s="38" t="s">
        <v>7</v>
      </c>
      <c r="G346" s="38"/>
      <c r="H346" s="38">
        <v>1</v>
      </c>
      <c r="I346" s="38"/>
      <c r="J346" s="38"/>
      <c r="K346" s="41"/>
      <c r="L346" s="42"/>
      <c r="M346" s="42"/>
      <c r="N346" s="40"/>
      <c r="O346" s="40"/>
    </row>
    <row r="347" spans="1:15" ht="14.25" customHeight="1" x14ac:dyDescent="0.2">
      <c r="A347" s="38">
        <v>1997</v>
      </c>
      <c r="B347" s="39">
        <v>41950</v>
      </c>
      <c r="C347" s="40" t="s">
        <v>50</v>
      </c>
      <c r="D347" s="38">
        <v>26</v>
      </c>
      <c r="E347" s="38">
        <v>7</v>
      </c>
      <c r="F347" s="38" t="s">
        <v>6</v>
      </c>
      <c r="G347" s="38">
        <v>1</v>
      </c>
      <c r="H347" s="38"/>
      <c r="I347" s="38"/>
      <c r="J347" s="38"/>
      <c r="K347" s="41"/>
      <c r="L347" s="42"/>
      <c r="M347" s="42"/>
      <c r="N347" s="40"/>
      <c r="O347" s="40"/>
    </row>
    <row r="348" spans="1:15" ht="14.25" customHeight="1" x14ac:dyDescent="0.2">
      <c r="A348" s="10">
        <v>1998</v>
      </c>
      <c r="B348" s="11">
        <v>41879</v>
      </c>
      <c r="C348" s="12" t="s">
        <v>94</v>
      </c>
      <c r="D348" s="10">
        <v>26</v>
      </c>
      <c r="E348" s="10">
        <v>6</v>
      </c>
      <c r="F348" s="10" t="s">
        <v>6</v>
      </c>
      <c r="G348" s="10">
        <v>1</v>
      </c>
      <c r="H348" s="10" t="s">
        <v>25</v>
      </c>
      <c r="L348" s="14"/>
    </row>
    <row r="349" spans="1:15" ht="14.25" customHeight="1" x14ac:dyDescent="0.2">
      <c r="A349" s="10">
        <v>1998</v>
      </c>
      <c r="B349" s="11">
        <v>41886</v>
      </c>
      <c r="C349" s="12" t="s">
        <v>41</v>
      </c>
      <c r="D349" s="10">
        <v>24</v>
      </c>
      <c r="E349" s="10">
        <v>29</v>
      </c>
      <c r="F349" s="10" t="s">
        <v>7</v>
      </c>
      <c r="H349" s="10">
        <v>1</v>
      </c>
      <c r="K349" s="13" t="s">
        <v>17</v>
      </c>
      <c r="L349" s="14" t="s">
        <v>47</v>
      </c>
    </row>
    <row r="350" spans="1:15" ht="14.25" customHeight="1" x14ac:dyDescent="0.2">
      <c r="A350" s="10">
        <v>1998</v>
      </c>
      <c r="B350" s="11">
        <v>41893</v>
      </c>
      <c r="C350" s="12" t="s">
        <v>20</v>
      </c>
      <c r="D350" s="10">
        <v>14</v>
      </c>
      <c r="E350" s="10">
        <v>20</v>
      </c>
      <c r="F350" s="10" t="s">
        <v>7</v>
      </c>
      <c r="H350" s="10">
        <v>1</v>
      </c>
      <c r="L350" s="14"/>
    </row>
    <row r="351" spans="1:15" ht="14.25" customHeight="1" x14ac:dyDescent="0.2">
      <c r="A351" s="10">
        <v>1998</v>
      </c>
      <c r="B351" s="11">
        <v>41900</v>
      </c>
      <c r="C351" s="12" t="s">
        <v>43</v>
      </c>
      <c r="D351" s="10">
        <v>8</v>
      </c>
      <c r="E351" s="10">
        <v>7</v>
      </c>
      <c r="F351" s="10" t="s">
        <v>6</v>
      </c>
      <c r="G351" s="10">
        <v>1</v>
      </c>
      <c r="K351" s="13" t="s">
        <v>16</v>
      </c>
      <c r="L351" s="14" t="s">
        <v>43</v>
      </c>
      <c r="M351" s="14" t="s">
        <v>51</v>
      </c>
    </row>
    <row r="352" spans="1:15" ht="14.25" customHeight="1" x14ac:dyDescent="0.2">
      <c r="A352" s="10">
        <v>1998</v>
      </c>
      <c r="B352" s="11">
        <v>41914</v>
      </c>
      <c r="C352" s="12" t="s">
        <v>44</v>
      </c>
      <c r="D352" s="10">
        <v>18</v>
      </c>
      <c r="E352" s="10">
        <v>26</v>
      </c>
      <c r="F352" s="10" t="s">
        <v>7</v>
      </c>
      <c r="H352" s="10">
        <v>1</v>
      </c>
      <c r="L352" s="14"/>
    </row>
    <row r="353" spans="1:15" ht="14.25" customHeight="1" x14ac:dyDescent="0.2">
      <c r="A353" s="10">
        <v>1998</v>
      </c>
      <c r="B353" s="11">
        <v>41921</v>
      </c>
      <c r="C353" s="12" t="s">
        <v>21</v>
      </c>
      <c r="D353" s="10">
        <v>30</v>
      </c>
      <c r="E353" s="10">
        <v>58</v>
      </c>
      <c r="F353" s="10" t="s">
        <v>7</v>
      </c>
      <c r="H353" s="10">
        <v>1</v>
      </c>
      <c r="K353" s="13" t="s">
        <v>17</v>
      </c>
      <c r="L353" s="14" t="s">
        <v>47</v>
      </c>
    </row>
    <row r="354" spans="1:15" ht="14.25" customHeight="1" x14ac:dyDescent="0.2">
      <c r="A354" s="10">
        <v>1998</v>
      </c>
      <c r="B354" s="11">
        <v>41928</v>
      </c>
      <c r="C354" s="12" t="s">
        <v>46</v>
      </c>
      <c r="D354" s="10">
        <v>19</v>
      </c>
      <c r="E354" s="10">
        <v>29</v>
      </c>
      <c r="F354" s="10" t="s">
        <v>7</v>
      </c>
      <c r="H354" s="10">
        <v>1</v>
      </c>
      <c r="K354" s="13" t="s">
        <v>16</v>
      </c>
      <c r="L354" s="14" t="s">
        <v>52</v>
      </c>
      <c r="M354" s="14" t="s">
        <v>53</v>
      </c>
    </row>
    <row r="355" spans="1:15" ht="14.25" customHeight="1" x14ac:dyDescent="0.2">
      <c r="A355" s="10">
        <v>1998</v>
      </c>
      <c r="B355" s="11">
        <v>41935</v>
      </c>
      <c r="C355" s="12" t="s">
        <v>48</v>
      </c>
      <c r="D355" s="10">
        <v>6</v>
      </c>
      <c r="E355" s="10">
        <v>0</v>
      </c>
      <c r="F355" s="10" t="s">
        <v>6</v>
      </c>
      <c r="G355" s="10">
        <v>1</v>
      </c>
      <c r="L355" s="14"/>
    </row>
    <row r="356" spans="1:15" ht="14.25" customHeight="1" x14ac:dyDescent="0.2">
      <c r="A356" s="10">
        <v>1998</v>
      </c>
      <c r="B356" s="11">
        <v>41942</v>
      </c>
      <c r="C356" s="12" t="s">
        <v>49</v>
      </c>
      <c r="D356" s="10">
        <v>20</v>
      </c>
      <c r="E356" s="10">
        <v>36</v>
      </c>
      <c r="F356" s="10" t="s">
        <v>7</v>
      </c>
      <c r="H356" s="10">
        <v>1</v>
      </c>
      <c r="L356" s="14"/>
    </row>
    <row r="357" spans="1:15" ht="14.25" customHeight="1" x14ac:dyDescent="0.2">
      <c r="A357" s="10">
        <v>1998</v>
      </c>
      <c r="B357" s="11">
        <v>41950</v>
      </c>
      <c r="C357" s="12" t="s">
        <v>50</v>
      </c>
      <c r="D357" s="10">
        <v>20</v>
      </c>
      <c r="E357" s="10">
        <v>21</v>
      </c>
      <c r="F357" s="10" t="s">
        <v>7</v>
      </c>
      <c r="H357" s="10">
        <v>1</v>
      </c>
      <c r="J357" s="10" t="s">
        <v>103</v>
      </c>
      <c r="L357" s="14"/>
    </row>
    <row r="358" spans="1:15" ht="14.25" customHeight="1" x14ac:dyDescent="0.2">
      <c r="A358" s="38">
        <v>1999</v>
      </c>
      <c r="B358" s="39">
        <v>41878</v>
      </c>
      <c r="C358" s="40" t="s">
        <v>40</v>
      </c>
      <c r="D358" s="38">
        <v>12</v>
      </c>
      <c r="E358" s="38">
        <v>43</v>
      </c>
      <c r="F358" s="38" t="s">
        <v>7</v>
      </c>
      <c r="G358" s="38"/>
      <c r="H358" s="38">
        <v>1</v>
      </c>
      <c r="I358" s="38"/>
      <c r="J358" s="38"/>
      <c r="K358" s="41" t="s">
        <v>17</v>
      </c>
      <c r="L358" s="42" t="s">
        <v>47</v>
      </c>
      <c r="M358" s="42" t="s">
        <v>25</v>
      </c>
      <c r="N358" s="40" t="s">
        <v>134</v>
      </c>
      <c r="O358" s="40"/>
    </row>
    <row r="359" spans="1:15" ht="14.25" customHeight="1" x14ac:dyDescent="0.2">
      <c r="A359" s="38">
        <v>1999</v>
      </c>
      <c r="B359" s="39">
        <v>41885</v>
      </c>
      <c r="C359" s="40" t="s">
        <v>41</v>
      </c>
      <c r="D359" s="38">
        <v>0</v>
      </c>
      <c r="E359" s="38">
        <v>23</v>
      </c>
      <c r="F359" s="38" t="s">
        <v>7</v>
      </c>
      <c r="G359" s="38"/>
      <c r="H359" s="38">
        <v>1</v>
      </c>
      <c r="I359" s="38"/>
      <c r="J359" s="38"/>
      <c r="K359" s="41" t="s">
        <v>16</v>
      </c>
      <c r="L359" s="42" t="s">
        <v>41</v>
      </c>
      <c r="M359" s="42" t="s">
        <v>42</v>
      </c>
      <c r="N359" s="40" t="s">
        <v>134</v>
      </c>
      <c r="O359" s="40"/>
    </row>
    <row r="360" spans="1:15" ht="14.25" customHeight="1" x14ac:dyDescent="0.2">
      <c r="A360" s="38">
        <v>1999</v>
      </c>
      <c r="B360" s="39">
        <v>41892</v>
      </c>
      <c r="C360" s="40" t="s">
        <v>20</v>
      </c>
      <c r="D360" s="38">
        <v>26</v>
      </c>
      <c r="E360" s="38">
        <v>27</v>
      </c>
      <c r="F360" s="38" t="s">
        <v>7</v>
      </c>
      <c r="G360" s="38"/>
      <c r="H360" s="38">
        <v>1</v>
      </c>
      <c r="I360" s="38"/>
      <c r="J360" s="38" t="s">
        <v>103</v>
      </c>
      <c r="K360" s="41" t="s">
        <v>17</v>
      </c>
      <c r="L360" s="42" t="s">
        <v>47</v>
      </c>
      <c r="M360" s="42"/>
      <c r="N360" s="40" t="s">
        <v>134</v>
      </c>
      <c r="O360" s="40"/>
    </row>
    <row r="361" spans="1:15" ht="14.25" customHeight="1" x14ac:dyDescent="0.2">
      <c r="A361" s="38">
        <v>1999</v>
      </c>
      <c r="B361" s="39">
        <v>41899</v>
      </c>
      <c r="C361" s="40" t="s">
        <v>43</v>
      </c>
      <c r="D361" s="38">
        <v>8</v>
      </c>
      <c r="E361" s="38">
        <v>18</v>
      </c>
      <c r="F361" s="38" t="s">
        <v>7</v>
      </c>
      <c r="G361" s="38"/>
      <c r="H361" s="38">
        <v>1</v>
      </c>
      <c r="I361" s="38"/>
      <c r="J361" s="38"/>
      <c r="K361" s="41" t="s">
        <v>17</v>
      </c>
      <c r="L361" s="42" t="s">
        <v>47</v>
      </c>
      <c r="M361" s="42"/>
      <c r="N361" s="40" t="s">
        <v>134</v>
      </c>
      <c r="O361" s="40"/>
    </row>
    <row r="362" spans="1:15" ht="14.25" customHeight="1" x14ac:dyDescent="0.2">
      <c r="A362" s="38">
        <v>1999</v>
      </c>
      <c r="B362" s="39">
        <v>41913</v>
      </c>
      <c r="C362" s="40" t="s">
        <v>44</v>
      </c>
      <c r="D362" s="38">
        <v>20</v>
      </c>
      <c r="E362" s="38">
        <v>35</v>
      </c>
      <c r="F362" s="38" t="s">
        <v>7</v>
      </c>
      <c r="G362" s="38"/>
      <c r="H362" s="38">
        <v>1</v>
      </c>
      <c r="I362" s="38"/>
      <c r="J362" s="38"/>
      <c r="K362" s="41" t="s">
        <v>17</v>
      </c>
      <c r="L362" s="42" t="s">
        <v>47</v>
      </c>
      <c r="M362" s="42"/>
      <c r="N362" s="40" t="s">
        <v>134</v>
      </c>
      <c r="O362" s="40"/>
    </row>
    <row r="363" spans="1:15" ht="14.25" customHeight="1" x14ac:dyDescent="0.2">
      <c r="A363" s="38">
        <v>1999</v>
      </c>
      <c r="B363" s="39">
        <v>41920</v>
      </c>
      <c r="C363" s="40" t="s">
        <v>45</v>
      </c>
      <c r="D363" s="38">
        <v>14</v>
      </c>
      <c r="E363" s="38">
        <v>8</v>
      </c>
      <c r="F363" s="38" t="s">
        <v>6</v>
      </c>
      <c r="G363" s="38">
        <v>1</v>
      </c>
      <c r="H363" s="38"/>
      <c r="I363" s="38"/>
      <c r="J363" s="38"/>
      <c r="K363" s="41" t="s">
        <v>16</v>
      </c>
      <c r="L363" s="42" t="s">
        <v>55</v>
      </c>
      <c r="M363" s="42" t="s">
        <v>124</v>
      </c>
      <c r="N363" s="40" t="s">
        <v>134</v>
      </c>
      <c r="O363" s="40"/>
    </row>
    <row r="364" spans="1:15" ht="14.25" customHeight="1" x14ac:dyDescent="0.2">
      <c r="A364" s="38">
        <v>1999</v>
      </c>
      <c r="B364" s="39">
        <v>41927</v>
      </c>
      <c r="C364" s="40" t="s">
        <v>46</v>
      </c>
      <c r="D364" s="38">
        <v>7</v>
      </c>
      <c r="E364" s="38">
        <v>58</v>
      </c>
      <c r="F364" s="38" t="s">
        <v>7</v>
      </c>
      <c r="G364" s="38"/>
      <c r="H364" s="38">
        <v>1</v>
      </c>
      <c r="I364" s="38"/>
      <c r="J364" s="38"/>
      <c r="K364" s="41" t="s">
        <v>17</v>
      </c>
      <c r="L364" s="42" t="s">
        <v>47</v>
      </c>
      <c r="M364" s="42"/>
      <c r="N364" s="40" t="s">
        <v>134</v>
      </c>
      <c r="O364" s="40"/>
    </row>
    <row r="365" spans="1:15" ht="14.25" customHeight="1" x14ac:dyDescent="0.2">
      <c r="A365" s="38">
        <v>1999</v>
      </c>
      <c r="B365" s="39">
        <v>41934</v>
      </c>
      <c r="C365" s="40" t="s">
        <v>48</v>
      </c>
      <c r="D365" s="38">
        <v>10</v>
      </c>
      <c r="E365" s="38">
        <v>20</v>
      </c>
      <c r="F365" s="38" t="s">
        <v>7</v>
      </c>
      <c r="G365" s="38"/>
      <c r="H365" s="38">
        <v>1</v>
      </c>
      <c r="I365" s="38"/>
      <c r="J365" s="38"/>
      <c r="K365" s="41" t="s">
        <v>16</v>
      </c>
      <c r="L365" s="42" t="s">
        <v>48</v>
      </c>
      <c r="M365" s="42" t="s">
        <v>58</v>
      </c>
      <c r="N365" s="40" t="s">
        <v>134</v>
      </c>
      <c r="O365" s="40"/>
    </row>
    <row r="366" spans="1:15" ht="14.25" customHeight="1" x14ac:dyDescent="0.2">
      <c r="A366" s="38">
        <v>1999</v>
      </c>
      <c r="B366" s="39">
        <v>41941</v>
      </c>
      <c r="C366" s="40" t="s">
        <v>49</v>
      </c>
      <c r="D366" s="38">
        <v>8</v>
      </c>
      <c r="E366" s="38">
        <v>56</v>
      </c>
      <c r="F366" s="38" t="s">
        <v>7</v>
      </c>
      <c r="G366" s="38"/>
      <c r="H366" s="38">
        <v>1</v>
      </c>
      <c r="I366" s="38"/>
      <c r="J366" s="38"/>
      <c r="K366" s="41" t="s">
        <v>16</v>
      </c>
      <c r="L366" s="42" t="s">
        <v>56</v>
      </c>
      <c r="M366" s="42"/>
      <c r="N366" s="40" t="s">
        <v>134</v>
      </c>
      <c r="O366" s="40"/>
    </row>
    <row r="367" spans="1:15" ht="14.25" customHeight="1" x14ac:dyDescent="0.2">
      <c r="A367" s="38">
        <v>1999</v>
      </c>
      <c r="B367" s="39">
        <v>41948</v>
      </c>
      <c r="C367" s="40" t="s">
        <v>50</v>
      </c>
      <c r="D367" s="38">
        <v>6</v>
      </c>
      <c r="E367" s="38">
        <v>49</v>
      </c>
      <c r="F367" s="38" t="s">
        <v>7</v>
      </c>
      <c r="G367" s="38"/>
      <c r="H367" s="38">
        <v>1</v>
      </c>
      <c r="I367" s="38"/>
      <c r="J367" s="38"/>
      <c r="K367" s="41" t="s">
        <v>17</v>
      </c>
      <c r="L367" s="42" t="s">
        <v>47</v>
      </c>
      <c r="M367" s="42"/>
      <c r="N367" s="40" t="s">
        <v>134</v>
      </c>
      <c r="O367" s="40"/>
    </row>
    <row r="368" spans="1:15" ht="14.25" customHeight="1" x14ac:dyDescent="0.2">
      <c r="A368" s="10">
        <v>2000</v>
      </c>
      <c r="B368" s="11">
        <v>41876</v>
      </c>
      <c r="C368" s="12" t="s">
        <v>40</v>
      </c>
      <c r="D368" s="10">
        <v>12</v>
      </c>
      <c r="E368" s="10">
        <v>6</v>
      </c>
      <c r="F368" s="10" t="s">
        <v>6</v>
      </c>
      <c r="G368" s="10">
        <v>1</v>
      </c>
      <c r="J368" s="10" t="s">
        <v>103</v>
      </c>
      <c r="K368" s="13" t="s">
        <v>16</v>
      </c>
      <c r="L368" s="14" t="s">
        <v>40</v>
      </c>
      <c r="M368" s="14" t="s">
        <v>130</v>
      </c>
      <c r="N368" s="12" t="s">
        <v>134</v>
      </c>
    </row>
    <row r="369" spans="1:15" ht="14.25" customHeight="1" x14ac:dyDescent="0.2">
      <c r="A369" s="10">
        <v>2000</v>
      </c>
      <c r="B369" s="11">
        <v>41882</v>
      </c>
      <c r="C369" s="12" t="s">
        <v>41</v>
      </c>
      <c r="D369" s="10">
        <v>18</v>
      </c>
      <c r="E369" s="10">
        <v>35</v>
      </c>
      <c r="F369" s="10" t="s">
        <v>7</v>
      </c>
      <c r="H369" s="10">
        <v>1</v>
      </c>
      <c r="K369" s="13" t="s">
        <v>17</v>
      </c>
      <c r="L369" s="14" t="s">
        <v>47</v>
      </c>
      <c r="N369" s="12" t="s">
        <v>134</v>
      </c>
    </row>
    <row r="370" spans="1:15" ht="14.25" customHeight="1" x14ac:dyDescent="0.2">
      <c r="A370" s="10">
        <v>2000</v>
      </c>
      <c r="B370" s="11">
        <v>41890</v>
      </c>
      <c r="C370" s="12" t="s">
        <v>20</v>
      </c>
      <c r="D370" s="10">
        <v>6</v>
      </c>
      <c r="E370" s="10">
        <v>41</v>
      </c>
      <c r="F370" s="10" t="s">
        <v>7</v>
      </c>
      <c r="H370" s="10">
        <v>1</v>
      </c>
      <c r="K370" s="13" t="s">
        <v>17</v>
      </c>
      <c r="L370" s="14" t="s">
        <v>47</v>
      </c>
      <c r="N370" s="12" t="s">
        <v>134</v>
      </c>
    </row>
    <row r="371" spans="1:15" ht="14.25" customHeight="1" x14ac:dyDescent="0.2">
      <c r="A371" s="10">
        <v>2000</v>
      </c>
      <c r="B371" s="11">
        <v>41897</v>
      </c>
      <c r="C371" s="12" t="s">
        <v>43</v>
      </c>
      <c r="D371" s="10">
        <v>13</v>
      </c>
      <c r="E371" s="10">
        <v>39</v>
      </c>
      <c r="F371" s="10" t="s">
        <v>7</v>
      </c>
      <c r="H371" s="10">
        <v>1</v>
      </c>
      <c r="K371" s="13" t="s">
        <v>16</v>
      </c>
      <c r="L371" s="14" t="s">
        <v>43</v>
      </c>
      <c r="M371" s="14" t="s">
        <v>51</v>
      </c>
      <c r="N371" s="12" t="s">
        <v>134</v>
      </c>
    </row>
    <row r="372" spans="1:15" ht="14.25" customHeight="1" x14ac:dyDescent="0.2">
      <c r="A372" s="10">
        <v>2000</v>
      </c>
      <c r="B372" s="11">
        <v>41911</v>
      </c>
      <c r="C372" s="12" t="s">
        <v>44</v>
      </c>
      <c r="D372" s="10">
        <v>14</v>
      </c>
      <c r="E372" s="10">
        <v>40</v>
      </c>
      <c r="F372" s="10" t="s">
        <v>7</v>
      </c>
      <c r="H372" s="10">
        <v>1</v>
      </c>
      <c r="K372" s="13" t="s">
        <v>16</v>
      </c>
      <c r="L372" s="14" t="s">
        <v>44</v>
      </c>
      <c r="N372" s="12" t="s">
        <v>134</v>
      </c>
    </row>
    <row r="373" spans="1:15" ht="14.25" customHeight="1" x14ac:dyDescent="0.2">
      <c r="A373" s="10">
        <v>2000</v>
      </c>
      <c r="B373" s="11">
        <v>41918</v>
      </c>
      <c r="C373" s="12" t="s">
        <v>45</v>
      </c>
      <c r="D373" s="10">
        <v>32</v>
      </c>
      <c r="E373" s="10">
        <v>6</v>
      </c>
      <c r="F373" s="10" t="s">
        <v>6</v>
      </c>
      <c r="G373" s="10">
        <v>1</v>
      </c>
      <c r="K373" s="13" t="s">
        <v>17</v>
      </c>
      <c r="L373" s="14" t="s">
        <v>47</v>
      </c>
      <c r="N373" s="12" t="s">
        <v>134</v>
      </c>
    </row>
    <row r="374" spans="1:15" ht="14.25" customHeight="1" x14ac:dyDescent="0.2">
      <c r="A374" s="10">
        <v>2000</v>
      </c>
      <c r="B374" s="11">
        <v>41925</v>
      </c>
      <c r="C374" s="12" t="s">
        <v>46</v>
      </c>
      <c r="D374" s="10">
        <v>8</v>
      </c>
      <c r="E374" s="10">
        <v>60</v>
      </c>
      <c r="F374" s="10" t="s">
        <v>7</v>
      </c>
      <c r="H374" s="10">
        <v>1</v>
      </c>
      <c r="K374" s="13" t="s">
        <v>16</v>
      </c>
      <c r="L374" s="14" t="s">
        <v>52</v>
      </c>
      <c r="M374" s="14" t="s">
        <v>53</v>
      </c>
      <c r="N374" s="12" t="s">
        <v>134</v>
      </c>
    </row>
    <row r="375" spans="1:15" ht="14.25" customHeight="1" x14ac:dyDescent="0.2">
      <c r="A375" s="10">
        <v>2000</v>
      </c>
      <c r="B375" s="11">
        <v>41932</v>
      </c>
      <c r="C375" s="12" t="s">
        <v>48</v>
      </c>
      <c r="D375" s="10">
        <v>14</v>
      </c>
      <c r="E375" s="10">
        <v>24</v>
      </c>
      <c r="F375" s="10" t="s">
        <v>7</v>
      </c>
      <c r="H375" s="10">
        <v>1</v>
      </c>
      <c r="K375" s="13" t="s">
        <v>17</v>
      </c>
      <c r="L375" s="14" t="s">
        <v>47</v>
      </c>
      <c r="N375" s="12" t="s">
        <v>134</v>
      </c>
    </row>
    <row r="376" spans="1:15" ht="14.25" customHeight="1" x14ac:dyDescent="0.2">
      <c r="A376" s="10">
        <v>2000</v>
      </c>
      <c r="B376" s="11">
        <v>41939</v>
      </c>
      <c r="C376" s="12" t="s">
        <v>49</v>
      </c>
      <c r="D376" s="10">
        <v>14</v>
      </c>
      <c r="E376" s="10">
        <v>41</v>
      </c>
      <c r="F376" s="10" t="s">
        <v>7</v>
      </c>
      <c r="H376" s="10">
        <v>1</v>
      </c>
      <c r="K376" s="13" t="s">
        <v>17</v>
      </c>
      <c r="L376" s="14" t="s">
        <v>47</v>
      </c>
      <c r="N376" s="12" t="s">
        <v>134</v>
      </c>
    </row>
    <row r="377" spans="1:15" ht="14.25" customHeight="1" x14ac:dyDescent="0.2">
      <c r="A377" s="10">
        <v>2000</v>
      </c>
      <c r="B377" s="11">
        <v>41946</v>
      </c>
      <c r="C377" s="12" t="s">
        <v>50</v>
      </c>
      <c r="D377" s="10">
        <v>12</v>
      </c>
      <c r="E377" s="10">
        <v>46</v>
      </c>
      <c r="F377" s="10" t="s">
        <v>7</v>
      </c>
      <c r="H377" s="10">
        <v>1</v>
      </c>
      <c r="K377" s="13" t="s">
        <v>16</v>
      </c>
      <c r="L377" s="14" t="s">
        <v>54</v>
      </c>
      <c r="N377" s="12" t="s">
        <v>134</v>
      </c>
    </row>
    <row r="378" spans="1:15" ht="14.25" customHeight="1" x14ac:dyDescent="0.2">
      <c r="A378" s="38">
        <v>2001</v>
      </c>
      <c r="B378" s="39">
        <v>41882</v>
      </c>
      <c r="C378" s="40" t="s">
        <v>40</v>
      </c>
      <c r="D378" s="38">
        <v>12</v>
      </c>
      <c r="E378" s="38">
        <v>45</v>
      </c>
      <c r="F378" s="38" t="s">
        <v>7</v>
      </c>
      <c r="G378" s="38"/>
      <c r="H378" s="38">
        <v>1</v>
      </c>
      <c r="I378" s="38"/>
      <c r="J378" s="38"/>
      <c r="K378" s="41" t="s">
        <v>17</v>
      </c>
      <c r="L378" s="42" t="s">
        <v>47</v>
      </c>
      <c r="M378" s="42"/>
      <c r="N378" s="40" t="s">
        <v>59</v>
      </c>
      <c r="O378" s="40"/>
    </row>
    <row r="379" spans="1:15" ht="14.25" customHeight="1" x14ac:dyDescent="0.2">
      <c r="A379" s="38">
        <v>2001</v>
      </c>
      <c r="B379" s="39">
        <v>41889</v>
      </c>
      <c r="C379" s="40" t="s">
        <v>45</v>
      </c>
      <c r="D379" s="38">
        <v>41</v>
      </c>
      <c r="E379" s="38">
        <v>12</v>
      </c>
      <c r="F379" s="38" t="s">
        <v>6</v>
      </c>
      <c r="G379" s="38">
        <v>1</v>
      </c>
      <c r="H379" s="38"/>
      <c r="I379" s="38"/>
      <c r="J379" s="38"/>
      <c r="K379" s="41" t="s">
        <v>16</v>
      </c>
      <c r="L379" s="42" t="s">
        <v>55</v>
      </c>
      <c r="M379" s="42"/>
      <c r="N379" s="40" t="s">
        <v>59</v>
      </c>
      <c r="O379" s="40"/>
    </row>
    <row r="380" spans="1:15" ht="14.25" customHeight="1" x14ac:dyDescent="0.2">
      <c r="A380" s="38">
        <v>2001</v>
      </c>
      <c r="B380" s="39">
        <v>41896</v>
      </c>
      <c r="C380" s="40" t="s">
        <v>43</v>
      </c>
      <c r="D380" s="38">
        <v>28</v>
      </c>
      <c r="E380" s="38">
        <v>41</v>
      </c>
      <c r="F380" s="38" t="s">
        <v>7</v>
      </c>
      <c r="G380" s="38"/>
      <c r="H380" s="38">
        <v>1</v>
      </c>
      <c r="I380" s="38"/>
      <c r="J380" s="38"/>
      <c r="K380" s="41" t="s">
        <v>17</v>
      </c>
      <c r="L380" s="42" t="s">
        <v>47</v>
      </c>
      <c r="M380" s="42"/>
      <c r="N380" s="40" t="s">
        <v>59</v>
      </c>
      <c r="O380" s="40"/>
    </row>
    <row r="381" spans="1:15" ht="14.25" customHeight="1" x14ac:dyDescent="0.2">
      <c r="A381" s="38">
        <v>2001</v>
      </c>
      <c r="B381" s="39">
        <v>41903</v>
      </c>
      <c r="C381" s="40" t="s">
        <v>20</v>
      </c>
      <c r="D381" s="38">
        <v>42</v>
      </c>
      <c r="E381" s="38">
        <v>6</v>
      </c>
      <c r="F381" s="38" t="s">
        <v>6</v>
      </c>
      <c r="G381" s="38">
        <v>1</v>
      </c>
      <c r="H381" s="38"/>
      <c r="I381" s="38"/>
      <c r="J381" s="38"/>
      <c r="K381" s="41" t="s">
        <v>16</v>
      </c>
      <c r="L381" s="42" t="s">
        <v>26</v>
      </c>
      <c r="M381" s="42"/>
      <c r="N381" s="40" t="s">
        <v>59</v>
      </c>
      <c r="O381" s="40"/>
    </row>
    <row r="382" spans="1:15" ht="14.25" customHeight="1" x14ac:dyDescent="0.2">
      <c r="A382" s="38">
        <v>2001</v>
      </c>
      <c r="B382" s="39">
        <v>41910</v>
      </c>
      <c r="C382" s="40" t="s">
        <v>41</v>
      </c>
      <c r="D382" s="38">
        <v>6</v>
      </c>
      <c r="E382" s="38">
        <v>45</v>
      </c>
      <c r="F382" s="38" t="s">
        <v>7</v>
      </c>
      <c r="G382" s="38"/>
      <c r="H382" s="38">
        <v>1</v>
      </c>
      <c r="I382" s="38"/>
      <c r="J382" s="38"/>
      <c r="K382" s="41" t="s">
        <v>16</v>
      </c>
      <c r="L382" s="42" t="s">
        <v>41</v>
      </c>
      <c r="M382" s="42" t="s">
        <v>42</v>
      </c>
      <c r="N382" s="40" t="s">
        <v>59</v>
      </c>
      <c r="O382" s="40"/>
    </row>
    <row r="383" spans="1:15" ht="14.25" customHeight="1" x14ac:dyDescent="0.2">
      <c r="A383" s="38">
        <v>2001</v>
      </c>
      <c r="B383" s="39">
        <v>41917</v>
      </c>
      <c r="C383" s="40" t="s">
        <v>44</v>
      </c>
      <c r="D383" s="38">
        <v>0</v>
      </c>
      <c r="E383" s="38">
        <v>7</v>
      </c>
      <c r="F383" s="38" t="s">
        <v>7</v>
      </c>
      <c r="G383" s="38"/>
      <c r="H383" s="38">
        <v>1</v>
      </c>
      <c r="I383" s="38"/>
      <c r="J383" s="38"/>
      <c r="K383" s="41" t="s">
        <v>17</v>
      </c>
      <c r="L383" s="42" t="s">
        <v>47</v>
      </c>
      <c r="M383" s="42"/>
      <c r="N383" s="40" t="s">
        <v>59</v>
      </c>
      <c r="O383" s="40"/>
    </row>
    <row r="384" spans="1:15" ht="14.25" customHeight="1" x14ac:dyDescent="0.2">
      <c r="A384" s="38">
        <v>2001</v>
      </c>
      <c r="B384" s="39">
        <v>41924</v>
      </c>
      <c r="C384" s="40" t="s">
        <v>46</v>
      </c>
      <c r="D384" s="38">
        <v>0</v>
      </c>
      <c r="E384" s="38">
        <v>41</v>
      </c>
      <c r="F384" s="38" t="s">
        <v>7</v>
      </c>
      <c r="G384" s="38"/>
      <c r="H384" s="38">
        <v>1</v>
      </c>
      <c r="I384" s="38"/>
      <c r="J384" s="38"/>
      <c r="K384" s="41" t="s">
        <v>17</v>
      </c>
      <c r="L384" s="42" t="s">
        <v>47</v>
      </c>
      <c r="M384" s="42"/>
      <c r="N384" s="40" t="s">
        <v>59</v>
      </c>
      <c r="O384" s="40"/>
    </row>
    <row r="385" spans="1:15" ht="14.25" customHeight="1" x14ac:dyDescent="0.2">
      <c r="A385" s="38">
        <v>2001</v>
      </c>
      <c r="B385" s="39">
        <v>41931</v>
      </c>
      <c r="C385" s="40" t="s">
        <v>50</v>
      </c>
      <c r="D385" s="38">
        <v>20</v>
      </c>
      <c r="E385" s="38">
        <v>13</v>
      </c>
      <c r="F385" s="38" t="s">
        <v>6</v>
      </c>
      <c r="G385" s="38">
        <v>1</v>
      </c>
      <c r="H385" s="38"/>
      <c r="I385" s="38"/>
      <c r="J385" s="38"/>
      <c r="K385" s="41" t="s">
        <v>17</v>
      </c>
      <c r="L385" s="42" t="s">
        <v>47</v>
      </c>
      <c r="M385" s="42"/>
      <c r="N385" s="40" t="s">
        <v>59</v>
      </c>
      <c r="O385" s="40"/>
    </row>
    <row r="386" spans="1:15" ht="14.25" customHeight="1" x14ac:dyDescent="0.2">
      <c r="A386" s="38">
        <v>2001</v>
      </c>
      <c r="B386" s="39">
        <v>41938</v>
      </c>
      <c r="C386" s="40" t="s">
        <v>49</v>
      </c>
      <c r="D386" s="38">
        <v>6</v>
      </c>
      <c r="E386" s="38">
        <v>38</v>
      </c>
      <c r="F386" s="38" t="s">
        <v>7</v>
      </c>
      <c r="G386" s="38"/>
      <c r="H386" s="38">
        <v>1</v>
      </c>
      <c r="I386" s="38"/>
      <c r="J386" s="38"/>
      <c r="K386" s="41" t="s">
        <v>16</v>
      </c>
      <c r="L386" s="42" t="s">
        <v>56</v>
      </c>
      <c r="M386" s="42"/>
      <c r="N386" s="40" t="s">
        <v>59</v>
      </c>
      <c r="O386" s="40"/>
    </row>
    <row r="387" spans="1:15" ht="14.25" customHeight="1" x14ac:dyDescent="0.2">
      <c r="A387" s="38">
        <v>2001</v>
      </c>
      <c r="B387" s="39">
        <v>41945</v>
      </c>
      <c r="C387" s="40" t="s">
        <v>24</v>
      </c>
      <c r="D387" s="38">
        <v>8</v>
      </c>
      <c r="E387" s="38">
        <v>44</v>
      </c>
      <c r="F387" s="38" t="s">
        <v>7</v>
      </c>
      <c r="G387" s="38"/>
      <c r="H387" s="38">
        <v>1</v>
      </c>
      <c r="I387" s="38"/>
      <c r="J387" s="38"/>
      <c r="K387" s="41" t="s">
        <v>17</v>
      </c>
      <c r="L387" s="42" t="s">
        <v>47</v>
      </c>
      <c r="M387" s="42"/>
      <c r="N387" s="40" t="s">
        <v>59</v>
      </c>
      <c r="O387" s="40"/>
    </row>
    <row r="388" spans="1:15" ht="14.25" customHeight="1" x14ac:dyDescent="0.2">
      <c r="A388" s="10">
        <v>2002</v>
      </c>
      <c r="B388" s="11">
        <v>41881</v>
      </c>
      <c r="C388" s="12" t="s">
        <v>40</v>
      </c>
      <c r="D388" s="10">
        <v>20</v>
      </c>
      <c r="E388" s="10">
        <v>7</v>
      </c>
      <c r="F388" s="10" t="s">
        <v>6</v>
      </c>
      <c r="G388" s="10">
        <v>1</v>
      </c>
      <c r="K388" s="13" t="s">
        <v>16</v>
      </c>
      <c r="L388" s="14" t="s">
        <v>40</v>
      </c>
      <c r="M388" s="14" t="s">
        <v>130</v>
      </c>
      <c r="N388" s="12" t="s">
        <v>59</v>
      </c>
    </row>
    <row r="389" spans="1:15" ht="14.25" customHeight="1" x14ac:dyDescent="0.2">
      <c r="A389" s="10">
        <v>2002</v>
      </c>
      <c r="B389" s="11">
        <v>41888</v>
      </c>
      <c r="C389" s="12" t="s">
        <v>45</v>
      </c>
      <c r="D389" s="10">
        <v>21</v>
      </c>
      <c r="E389" s="10">
        <v>6</v>
      </c>
      <c r="F389" s="10" t="s">
        <v>6</v>
      </c>
      <c r="G389" s="10">
        <v>1</v>
      </c>
      <c r="K389" s="13" t="s">
        <v>17</v>
      </c>
      <c r="L389" s="14" t="s">
        <v>47</v>
      </c>
      <c r="N389" s="12" t="s">
        <v>59</v>
      </c>
    </row>
    <row r="390" spans="1:15" ht="14.25" customHeight="1" x14ac:dyDescent="0.2">
      <c r="A390" s="10">
        <v>2002</v>
      </c>
      <c r="B390" s="11">
        <v>41895</v>
      </c>
      <c r="C390" s="12" t="s">
        <v>43</v>
      </c>
      <c r="D390" s="10">
        <v>19</v>
      </c>
      <c r="E390" s="10">
        <v>29</v>
      </c>
      <c r="F390" s="10" t="s">
        <v>7</v>
      </c>
      <c r="H390" s="10">
        <v>1</v>
      </c>
      <c r="K390" s="13" t="s">
        <v>16</v>
      </c>
      <c r="L390" s="14" t="s">
        <v>43</v>
      </c>
      <c r="M390" s="14" t="s">
        <v>51</v>
      </c>
      <c r="N390" s="12" t="s">
        <v>59</v>
      </c>
    </row>
    <row r="391" spans="1:15" ht="14.25" customHeight="1" x14ac:dyDescent="0.2">
      <c r="A391" s="10">
        <v>2002</v>
      </c>
      <c r="B391" s="11">
        <v>41902</v>
      </c>
      <c r="C391" s="12" t="s">
        <v>20</v>
      </c>
      <c r="D391" s="10">
        <v>20</v>
      </c>
      <c r="E391" s="10">
        <v>14</v>
      </c>
      <c r="F391" s="10" t="s">
        <v>6</v>
      </c>
      <c r="G391" s="10">
        <v>1</v>
      </c>
      <c r="K391" s="13" t="s">
        <v>17</v>
      </c>
      <c r="L391" s="14" t="s">
        <v>47</v>
      </c>
      <c r="N391" s="12" t="s">
        <v>59</v>
      </c>
    </row>
    <row r="392" spans="1:15" ht="14.25" customHeight="1" x14ac:dyDescent="0.2">
      <c r="A392" s="10">
        <v>2002</v>
      </c>
      <c r="B392" s="11">
        <v>41909</v>
      </c>
      <c r="C392" s="12" t="s">
        <v>41</v>
      </c>
      <c r="D392" s="10">
        <v>18</v>
      </c>
      <c r="E392" s="10">
        <v>37</v>
      </c>
      <c r="F392" s="10" t="s">
        <v>7</v>
      </c>
      <c r="H392" s="10">
        <v>1</v>
      </c>
      <c r="K392" s="13" t="s">
        <v>17</v>
      </c>
      <c r="L392" s="14" t="s">
        <v>47</v>
      </c>
      <c r="N392" s="12" t="s">
        <v>59</v>
      </c>
    </row>
    <row r="393" spans="1:15" ht="14.25" customHeight="1" x14ac:dyDescent="0.2">
      <c r="A393" s="10">
        <v>2002</v>
      </c>
      <c r="B393" s="11">
        <v>41916</v>
      </c>
      <c r="C393" s="12" t="s">
        <v>44</v>
      </c>
      <c r="D393" s="10">
        <v>6</v>
      </c>
      <c r="E393" s="10">
        <v>29</v>
      </c>
      <c r="F393" s="10" t="s">
        <v>7</v>
      </c>
      <c r="H393" s="10">
        <v>1</v>
      </c>
      <c r="K393" s="13" t="s">
        <v>16</v>
      </c>
      <c r="L393" s="14" t="s">
        <v>44</v>
      </c>
      <c r="N393" s="12" t="s">
        <v>59</v>
      </c>
    </row>
    <row r="394" spans="1:15" ht="14.25" customHeight="1" x14ac:dyDescent="0.2">
      <c r="A394" s="10">
        <v>2002</v>
      </c>
      <c r="B394" s="11">
        <v>41923</v>
      </c>
      <c r="C394" s="12" t="s">
        <v>46</v>
      </c>
      <c r="D394" s="10">
        <v>7</v>
      </c>
      <c r="E394" s="10">
        <v>45</v>
      </c>
      <c r="F394" s="10" t="s">
        <v>7</v>
      </c>
      <c r="H394" s="10">
        <v>1</v>
      </c>
      <c r="K394" s="13" t="s">
        <v>16</v>
      </c>
      <c r="L394" s="14" t="s">
        <v>52</v>
      </c>
      <c r="M394" s="14" t="s">
        <v>53</v>
      </c>
      <c r="N394" s="12" t="s">
        <v>59</v>
      </c>
    </row>
    <row r="395" spans="1:15" ht="14.25" customHeight="1" x14ac:dyDescent="0.2">
      <c r="A395" s="10">
        <v>2002</v>
      </c>
      <c r="B395" s="11">
        <v>41930</v>
      </c>
      <c r="C395" s="12" t="s">
        <v>50</v>
      </c>
      <c r="D395" s="10">
        <v>14</v>
      </c>
      <c r="E395" s="10">
        <v>21</v>
      </c>
      <c r="F395" s="10" t="s">
        <v>7</v>
      </c>
      <c r="H395" s="10">
        <v>1</v>
      </c>
      <c r="K395" s="13" t="s">
        <v>16</v>
      </c>
      <c r="L395" s="14" t="s">
        <v>54</v>
      </c>
      <c r="N395" s="12" t="s">
        <v>59</v>
      </c>
    </row>
    <row r="396" spans="1:15" ht="14.25" customHeight="1" x14ac:dyDescent="0.2">
      <c r="A396" s="10">
        <v>2002</v>
      </c>
      <c r="B396" s="11">
        <v>41937</v>
      </c>
      <c r="C396" s="12" t="s">
        <v>49</v>
      </c>
      <c r="D396" s="10">
        <v>0</v>
      </c>
      <c r="E396" s="10">
        <v>29</v>
      </c>
      <c r="F396" s="10" t="s">
        <v>7</v>
      </c>
      <c r="H396" s="10">
        <v>1</v>
      </c>
      <c r="K396" s="13" t="s">
        <v>17</v>
      </c>
      <c r="L396" s="14" t="s">
        <v>47</v>
      </c>
      <c r="N396" s="12" t="s">
        <v>59</v>
      </c>
    </row>
    <row r="397" spans="1:15" ht="14.25" customHeight="1" x14ac:dyDescent="0.2">
      <c r="A397" s="10">
        <v>2002</v>
      </c>
      <c r="B397" s="11">
        <v>41944</v>
      </c>
      <c r="C397" s="12" t="s">
        <v>24</v>
      </c>
      <c r="D397" s="10">
        <v>6</v>
      </c>
      <c r="E397" s="10">
        <v>47</v>
      </c>
      <c r="F397" s="10" t="s">
        <v>7</v>
      </c>
      <c r="H397" s="10">
        <v>1</v>
      </c>
      <c r="K397" s="13" t="s">
        <v>16</v>
      </c>
      <c r="L397" s="14" t="s">
        <v>24</v>
      </c>
      <c r="M397" s="14" t="s">
        <v>27</v>
      </c>
      <c r="N397" s="12" t="s">
        <v>59</v>
      </c>
    </row>
    <row r="398" spans="1:15" ht="14.25" customHeight="1" x14ac:dyDescent="0.2">
      <c r="A398" s="38">
        <v>2003</v>
      </c>
      <c r="B398" s="39">
        <v>41880</v>
      </c>
      <c r="C398" s="40" t="s">
        <v>40</v>
      </c>
      <c r="D398" s="38">
        <v>7</v>
      </c>
      <c r="E398" s="38">
        <v>28</v>
      </c>
      <c r="F398" s="38" t="s">
        <v>7</v>
      </c>
      <c r="G398" s="38"/>
      <c r="H398" s="38">
        <v>1</v>
      </c>
      <c r="I398" s="38"/>
      <c r="J398" s="38"/>
      <c r="K398" s="41"/>
      <c r="L398" s="42"/>
      <c r="M398" s="42"/>
      <c r="N398" s="40" t="s">
        <v>59</v>
      </c>
      <c r="O398" s="40"/>
    </row>
    <row r="399" spans="1:15" ht="14.25" customHeight="1" x14ac:dyDescent="0.2">
      <c r="A399" s="38">
        <v>2003</v>
      </c>
      <c r="B399" s="39">
        <v>41887</v>
      </c>
      <c r="C399" s="40" t="s">
        <v>45</v>
      </c>
      <c r="D399" s="38">
        <v>12</v>
      </c>
      <c r="E399" s="38">
        <v>14</v>
      </c>
      <c r="F399" s="38" t="s">
        <v>7</v>
      </c>
      <c r="G399" s="38"/>
      <c r="H399" s="38">
        <v>1</v>
      </c>
      <c r="I399" s="38"/>
      <c r="J399" s="38"/>
      <c r="K399" s="41" t="s">
        <v>16</v>
      </c>
      <c r="L399" s="42" t="s">
        <v>55</v>
      </c>
      <c r="M399" s="42"/>
      <c r="N399" s="40" t="s">
        <v>59</v>
      </c>
      <c r="O399" s="40"/>
    </row>
    <row r="400" spans="1:15" ht="14.25" customHeight="1" x14ac:dyDescent="0.2">
      <c r="A400" s="38">
        <v>2003</v>
      </c>
      <c r="B400" s="39">
        <v>41894</v>
      </c>
      <c r="C400" s="40" t="s">
        <v>43</v>
      </c>
      <c r="D400" s="38">
        <v>14</v>
      </c>
      <c r="E400" s="38">
        <v>16</v>
      </c>
      <c r="F400" s="38" t="s">
        <v>7</v>
      </c>
      <c r="G400" s="38"/>
      <c r="H400" s="38">
        <v>1</v>
      </c>
      <c r="I400" s="38"/>
      <c r="J400" s="38"/>
      <c r="K400" s="41" t="s">
        <v>17</v>
      </c>
      <c r="L400" s="42" t="s">
        <v>47</v>
      </c>
      <c r="M400" s="42"/>
      <c r="N400" s="40" t="s">
        <v>59</v>
      </c>
      <c r="O400" s="40"/>
    </row>
    <row r="401" spans="1:15" ht="14.25" customHeight="1" x14ac:dyDescent="0.2">
      <c r="A401" s="38">
        <v>2003</v>
      </c>
      <c r="B401" s="39">
        <v>41901</v>
      </c>
      <c r="C401" s="40" t="s">
        <v>20</v>
      </c>
      <c r="D401" s="38">
        <v>24</v>
      </c>
      <c r="E401" s="38">
        <v>50</v>
      </c>
      <c r="F401" s="38" t="s">
        <v>7</v>
      </c>
      <c r="G401" s="38"/>
      <c r="H401" s="38">
        <v>1</v>
      </c>
      <c r="I401" s="38"/>
      <c r="J401" s="38"/>
      <c r="K401" s="41" t="s">
        <v>16</v>
      </c>
      <c r="L401" s="42" t="s">
        <v>26</v>
      </c>
      <c r="M401" s="42"/>
      <c r="N401" s="40" t="s">
        <v>59</v>
      </c>
      <c r="O401" s="40"/>
    </row>
    <row r="402" spans="1:15" ht="14.25" customHeight="1" x14ac:dyDescent="0.2">
      <c r="A402" s="38">
        <v>2003</v>
      </c>
      <c r="B402" s="39">
        <v>41908</v>
      </c>
      <c r="C402" s="40" t="s">
        <v>46</v>
      </c>
      <c r="D402" s="38">
        <v>0</v>
      </c>
      <c r="E402" s="38">
        <v>33</v>
      </c>
      <c r="F402" s="38" t="s">
        <v>7</v>
      </c>
      <c r="G402" s="38"/>
      <c r="H402" s="38">
        <v>1</v>
      </c>
      <c r="I402" s="38"/>
      <c r="J402" s="38"/>
      <c r="K402" s="41" t="s">
        <v>17</v>
      </c>
      <c r="L402" s="42" t="s">
        <v>47</v>
      </c>
      <c r="M402" s="42"/>
      <c r="N402" s="40" t="s">
        <v>59</v>
      </c>
      <c r="O402" s="40"/>
    </row>
    <row r="403" spans="1:15" ht="14.25" customHeight="1" x14ac:dyDescent="0.2">
      <c r="A403" s="38">
        <v>2003</v>
      </c>
      <c r="B403" s="39">
        <v>41915</v>
      </c>
      <c r="C403" s="40" t="s">
        <v>49</v>
      </c>
      <c r="D403" s="38">
        <v>12</v>
      </c>
      <c r="E403" s="38">
        <v>42</v>
      </c>
      <c r="F403" s="38" t="s">
        <v>7</v>
      </c>
      <c r="G403" s="38"/>
      <c r="H403" s="38">
        <v>1</v>
      </c>
      <c r="I403" s="38"/>
      <c r="J403" s="38"/>
      <c r="K403" s="41" t="s">
        <v>16</v>
      </c>
      <c r="L403" s="42" t="s">
        <v>56</v>
      </c>
      <c r="M403" s="42"/>
      <c r="N403" s="40" t="s">
        <v>59</v>
      </c>
      <c r="O403" s="40"/>
    </row>
    <row r="404" spans="1:15" ht="14.25" customHeight="1" x14ac:dyDescent="0.2">
      <c r="A404" s="38">
        <v>2003</v>
      </c>
      <c r="B404" s="39">
        <v>41922</v>
      </c>
      <c r="C404" s="40" t="s">
        <v>24</v>
      </c>
      <c r="D404" s="38">
        <v>14</v>
      </c>
      <c r="E404" s="38">
        <v>54</v>
      </c>
      <c r="F404" s="38" t="s">
        <v>7</v>
      </c>
      <c r="G404" s="38"/>
      <c r="H404" s="38">
        <v>1</v>
      </c>
      <c r="I404" s="38"/>
      <c r="J404" s="38"/>
      <c r="K404" s="41" t="s">
        <v>17</v>
      </c>
      <c r="L404" s="42" t="s">
        <v>47</v>
      </c>
      <c r="M404" s="42"/>
      <c r="N404" s="40" t="s">
        <v>59</v>
      </c>
      <c r="O404" s="40"/>
    </row>
    <row r="405" spans="1:15" ht="14.25" customHeight="1" x14ac:dyDescent="0.2">
      <c r="A405" s="38">
        <v>2003</v>
      </c>
      <c r="B405" s="39">
        <v>41929</v>
      </c>
      <c r="C405" s="40" t="s">
        <v>50</v>
      </c>
      <c r="D405" s="38">
        <v>12</v>
      </c>
      <c r="E405" s="38">
        <v>46</v>
      </c>
      <c r="F405" s="38" t="s">
        <v>7</v>
      </c>
      <c r="G405" s="38"/>
      <c r="H405" s="38">
        <v>1</v>
      </c>
      <c r="I405" s="38"/>
      <c r="J405" s="38"/>
      <c r="K405" s="41" t="s">
        <v>17</v>
      </c>
      <c r="L405" s="42" t="s">
        <v>47</v>
      </c>
      <c r="M405" s="42"/>
      <c r="N405" s="40" t="s">
        <v>59</v>
      </c>
      <c r="O405" s="40"/>
    </row>
    <row r="406" spans="1:15" ht="14.25" customHeight="1" x14ac:dyDescent="0.2">
      <c r="A406" s="38">
        <v>2003</v>
      </c>
      <c r="B406" s="39">
        <v>41936</v>
      </c>
      <c r="C406" s="40" t="s">
        <v>41</v>
      </c>
      <c r="D406" s="38">
        <v>0</v>
      </c>
      <c r="E406" s="38">
        <v>35</v>
      </c>
      <c r="F406" s="38" t="s">
        <v>7</v>
      </c>
      <c r="G406" s="38"/>
      <c r="H406" s="38">
        <v>1</v>
      </c>
      <c r="I406" s="38"/>
      <c r="J406" s="38"/>
      <c r="K406" s="41" t="s">
        <v>17</v>
      </c>
      <c r="L406" s="42" t="s">
        <v>47</v>
      </c>
      <c r="M406" s="42"/>
      <c r="N406" s="40" t="s">
        <v>59</v>
      </c>
      <c r="O406" s="40"/>
    </row>
    <row r="407" spans="1:15" ht="14.25" customHeight="1" x14ac:dyDescent="0.2">
      <c r="A407" s="38">
        <v>2003</v>
      </c>
      <c r="B407" s="39">
        <v>41943</v>
      </c>
      <c r="C407" s="40" t="s">
        <v>44</v>
      </c>
      <c r="D407" s="38">
        <v>6</v>
      </c>
      <c r="E407" s="38">
        <v>7</v>
      </c>
      <c r="F407" s="38" t="s">
        <v>7</v>
      </c>
      <c r="G407" s="38"/>
      <c r="H407" s="38">
        <v>1</v>
      </c>
      <c r="I407" s="38"/>
      <c r="J407" s="38"/>
      <c r="K407" s="41" t="s">
        <v>16</v>
      </c>
      <c r="L407" s="42" t="s">
        <v>44</v>
      </c>
      <c r="M407" s="42"/>
      <c r="N407" s="40" t="s">
        <v>59</v>
      </c>
      <c r="O407" s="40"/>
    </row>
    <row r="408" spans="1:15" ht="14.25" customHeight="1" x14ac:dyDescent="0.2">
      <c r="A408" s="10">
        <v>2004</v>
      </c>
      <c r="B408" s="11">
        <v>41878</v>
      </c>
      <c r="C408" s="12" t="s">
        <v>40</v>
      </c>
      <c r="D408" s="10">
        <v>12</v>
      </c>
      <c r="E408" s="10">
        <v>19</v>
      </c>
      <c r="F408" s="10" t="s">
        <v>7</v>
      </c>
      <c r="H408" s="10">
        <v>1</v>
      </c>
      <c r="K408" s="13" t="s">
        <v>17</v>
      </c>
      <c r="L408" s="14" t="s">
        <v>47</v>
      </c>
      <c r="N408" s="12" t="s">
        <v>57</v>
      </c>
    </row>
    <row r="409" spans="1:15" ht="14.25" customHeight="1" x14ac:dyDescent="0.2">
      <c r="A409" s="10">
        <v>2004</v>
      </c>
      <c r="B409" s="11">
        <v>41885</v>
      </c>
      <c r="C409" s="12" t="s">
        <v>45</v>
      </c>
      <c r="D409" s="10">
        <v>0</v>
      </c>
      <c r="E409" s="10">
        <v>24</v>
      </c>
      <c r="F409" s="10" t="s">
        <v>7</v>
      </c>
      <c r="H409" s="10">
        <v>1</v>
      </c>
      <c r="K409" s="13" t="s">
        <v>17</v>
      </c>
      <c r="L409" s="14" t="s">
        <v>47</v>
      </c>
      <c r="N409" s="12" t="s">
        <v>57</v>
      </c>
    </row>
    <row r="410" spans="1:15" ht="14.25" customHeight="1" x14ac:dyDescent="0.2">
      <c r="A410" s="10">
        <v>2004</v>
      </c>
      <c r="B410" s="11">
        <v>41892</v>
      </c>
      <c r="C410" s="12" t="s">
        <v>43</v>
      </c>
      <c r="D410" s="10">
        <v>35</v>
      </c>
      <c r="E410" s="10">
        <v>12</v>
      </c>
      <c r="F410" s="10" t="s">
        <v>6</v>
      </c>
      <c r="G410" s="10">
        <v>1</v>
      </c>
      <c r="K410" s="13" t="s">
        <v>16</v>
      </c>
      <c r="L410" s="14" t="s">
        <v>43</v>
      </c>
      <c r="M410" s="14" t="s">
        <v>51</v>
      </c>
      <c r="N410" s="12" t="s">
        <v>57</v>
      </c>
    </row>
    <row r="411" spans="1:15" ht="14.25" customHeight="1" x14ac:dyDescent="0.2">
      <c r="A411" s="10">
        <v>2004</v>
      </c>
      <c r="B411" s="11">
        <v>41906</v>
      </c>
      <c r="C411" s="12" t="s">
        <v>20</v>
      </c>
      <c r="D411" s="10">
        <v>0</v>
      </c>
      <c r="E411" s="10">
        <v>41</v>
      </c>
      <c r="F411" s="10" t="s">
        <v>7</v>
      </c>
      <c r="H411" s="10">
        <v>1</v>
      </c>
      <c r="K411" s="13" t="s">
        <v>17</v>
      </c>
      <c r="L411" s="14" t="s">
        <v>47</v>
      </c>
      <c r="N411" s="12" t="s">
        <v>57</v>
      </c>
    </row>
    <row r="412" spans="1:15" ht="14.25" customHeight="1" x14ac:dyDescent="0.2">
      <c r="A412" s="10">
        <v>2004</v>
      </c>
      <c r="B412" s="11">
        <v>41913</v>
      </c>
      <c r="C412" s="12" t="s">
        <v>46</v>
      </c>
      <c r="D412" s="10">
        <v>0</v>
      </c>
      <c r="E412" s="10">
        <v>46</v>
      </c>
      <c r="F412" s="10" t="s">
        <v>7</v>
      </c>
      <c r="H412" s="10">
        <v>1</v>
      </c>
      <c r="K412" s="13" t="s">
        <v>16</v>
      </c>
      <c r="L412" s="14" t="s">
        <v>52</v>
      </c>
      <c r="M412" s="14" t="s">
        <v>53</v>
      </c>
      <c r="N412" s="12" t="s">
        <v>57</v>
      </c>
    </row>
    <row r="413" spans="1:15" ht="14.25" customHeight="1" x14ac:dyDescent="0.2">
      <c r="A413" s="10">
        <v>2004</v>
      </c>
      <c r="B413" s="11">
        <v>41920</v>
      </c>
      <c r="C413" s="12" t="s">
        <v>49</v>
      </c>
      <c r="D413" s="10">
        <v>0</v>
      </c>
      <c r="E413" s="10">
        <v>28</v>
      </c>
      <c r="F413" s="10" t="s">
        <v>7</v>
      </c>
      <c r="H413" s="10">
        <v>1</v>
      </c>
      <c r="K413" s="13" t="s">
        <v>17</v>
      </c>
      <c r="L413" s="14" t="s">
        <v>47</v>
      </c>
      <c r="N413" s="12" t="s">
        <v>57</v>
      </c>
    </row>
    <row r="414" spans="1:15" ht="14.25" customHeight="1" x14ac:dyDescent="0.2">
      <c r="A414" s="10">
        <v>2004</v>
      </c>
      <c r="B414" s="11">
        <v>41927</v>
      </c>
      <c r="C414" s="12" t="s">
        <v>24</v>
      </c>
      <c r="D414" s="10">
        <v>14</v>
      </c>
      <c r="E414" s="10">
        <v>54</v>
      </c>
      <c r="F414" s="10" t="s">
        <v>7</v>
      </c>
      <c r="H414" s="10">
        <v>1</v>
      </c>
      <c r="K414" s="13" t="s">
        <v>16</v>
      </c>
      <c r="L414" s="14" t="s">
        <v>24</v>
      </c>
      <c r="M414" s="14" t="s">
        <v>27</v>
      </c>
      <c r="N414" s="12" t="s">
        <v>57</v>
      </c>
    </row>
    <row r="415" spans="1:15" ht="14.25" customHeight="1" x14ac:dyDescent="0.2">
      <c r="A415" s="10">
        <v>2004</v>
      </c>
      <c r="B415" s="11">
        <v>41934</v>
      </c>
      <c r="C415" s="12" t="s">
        <v>50</v>
      </c>
      <c r="D415" s="10">
        <v>12</v>
      </c>
      <c r="E415" s="10">
        <v>7</v>
      </c>
      <c r="F415" s="10" t="s">
        <v>6</v>
      </c>
      <c r="G415" s="10">
        <v>1</v>
      </c>
      <c r="K415" s="13" t="s">
        <v>16</v>
      </c>
      <c r="L415" s="14" t="s">
        <v>54</v>
      </c>
      <c r="N415" s="12" t="s">
        <v>57</v>
      </c>
    </row>
    <row r="416" spans="1:15" ht="14.25" customHeight="1" x14ac:dyDescent="0.2">
      <c r="A416" s="10">
        <v>2004</v>
      </c>
      <c r="B416" s="11">
        <v>41941</v>
      </c>
      <c r="C416" s="12" t="s">
        <v>41</v>
      </c>
      <c r="D416" s="10">
        <v>14</v>
      </c>
      <c r="E416" s="10">
        <v>21</v>
      </c>
      <c r="F416" s="10" t="s">
        <v>7</v>
      </c>
      <c r="H416" s="10">
        <v>1</v>
      </c>
      <c r="K416" s="13" t="s">
        <v>16</v>
      </c>
      <c r="L416" s="14" t="s">
        <v>41</v>
      </c>
      <c r="M416" s="14" t="s">
        <v>42</v>
      </c>
      <c r="N416" s="12" t="s">
        <v>57</v>
      </c>
    </row>
    <row r="417" spans="1:15" ht="14.25" customHeight="1" x14ac:dyDescent="0.2">
      <c r="A417" s="10">
        <v>2004</v>
      </c>
      <c r="B417" s="11">
        <v>41948</v>
      </c>
      <c r="C417" s="12" t="s">
        <v>44</v>
      </c>
      <c r="D417" s="10">
        <v>16</v>
      </c>
      <c r="E417" s="10">
        <v>49</v>
      </c>
      <c r="F417" s="10" t="s">
        <v>7</v>
      </c>
      <c r="H417" s="10">
        <v>1</v>
      </c>
      <c r="K417" s="13" t="s">
        <v>17</v>
      </c>
      <c r="L417" s="14" t="s">
        <v>47</v>
      </c>
      <c r="N417" s="12" t="s">
        <v>57</v>
      </c>
    </row>
    <row r="418" spans="1:15" ht="14.25" customHeight="1" x14ac:dyDescent="0.2">
      <c r="A418" s="38">
        <v>2005</v>
      </c>
      <c r="B418" s="39">
        <v>41877</v>
      </c>
      <c r="C418" s="40" t="s">
        <v>48</v>
      </c>
      <c r="D418" s="38">
        <v>16</v>
      </c>
      <c r="E418" s="38">
        <v>0</v>
      </c>
      <c r="F418" s="38" t="s">
        <v>6</v>
      </c>
      <c r="G418" s="38">
        <v>1</v>
      </c>
      <c r="H418" s="38"/>
      <c r="I418" s="38"/>
      <c r="J418" s="38"/>
      <c r="K418" s="41" t="s">
        <v>16</v>
      </c>
      <c r="L418" s="42" t="s">
        <v>48</v>
      </c>
      <c r="M418" s="42" t="s">
        <v>58</v>
      </c>
      <c r="N418" s="40"/>
      <c r="O418" s="40"/>
    </row>
    <row r="419" spans="1:15" ht="14.25" customHeight="1" x14ac:dyDescent="0.2">
      <c r="A419" s="38">
        <v>2005</v>
      </c>
      <c r="B419" s="39">
        <v>41884</v>
      </c>
      <c r="C419" s="40" t="s">
        <v>45</v>
      </c>
      <c r="D419" s="38">
        <v>35</v>
      </c>
      <c r="E419" s="38">
        <v>34</v>
      </c>
      <c r="F419" s="38" t="s">
        <v>6</v>
      </c>
      <c r="G419" s="38">
        <v>1</v>
      </c>
      <c r="H419" s="38"/>
      <c r="I419" s="38"/>
      <c r="J419" s="38"/>
      <c r="K419" s="41" t="s">
        <v>16</v>
      </c>
      <c r="L419" s="42" t="s">
        <v>55</v>
      </c>
      <c r="M419" s="42"/>
      <c r="N419" s="40"/>
      <c r="O419" s="40"/>
    </row>
    <row r="420" spans="1:15" ht="14.25" customHeight="1" x14ac:dyDescent="0.2">
      <c r="A420" s="38">
        <v>2005</v>
      </c>
      <c r="B420" s="39">
        <v>41891</v>
      </c>
      <c r="C420" s="40" t="s">
        <v>43</v>
      </c>
      <c r="D420" s="38">
        <v>15</v>
      </c>
      <c r="E420" s="38">
        <v>14</v>
      </c>
      <c r="F420" s="38" t="s">
        <v>6</v>
      </c>
      <c r="G420" s="38">
        <v>1</v>
      </c>
      <c r="H420" s="38"/>
      <c r="I420" s="38"/>
      <c r="J420" s="38"/>
      <c r="K420" s="41" t="s">
        <v>17</v>
      </c>
      <c r="L420" s="42" t="s">
        <v>47</v>
      </c>
      <c r="M420" s="42"/>
      <c r="N420" s="40"/>
      <c r="O420" s="40"/>
    </row>
    <row r="421" spans="1:15" ht="14.25" customHeight="1" x14ac:dyDescent="0.2">
      <c r="A421" s="38">
        <v>2005</v>
      </c>
      <c r="B421" s="39">
        <v>41898</v>
      </c>
      <c r="C421" s="40" t="s">
        <v>44</v>
      </c>
      <c r="D421" s="38">
        <v>13</v>
      </c>
      <c r="E421" s="38">
        <v>50</v>
      </c>
      <c r="F421" s="38" t="s">
        <v>7</v>
      </c>
      <c r="G421" s="38"/>
      <c r="H421" s="38">
        <v>1</v>
      </c>
      <c r="I421" s="38"/>
      <c r="J421" s="38"/>
      <c r="K421" s="41" t="s">
        <v>16</v>
      </c>
      <c r="L421" s="42" t="s">
        <v>44</v>
      </c>
      <c r="M421" s="42"/>
      <c r="N421" s="40"/>
      <c r="O421" s="40"/>
    </row>
    <row r="422" spans="1:15" ht="14.25" customHeight="1" x14ac:dyDescent="0.2">
      <c r="A422" s="38">
        <v>2005</v>
      </c>
      <c r="B422" s="39">
        <v>41912</v>
      </c>
      <c r="C422" s="40" t="s">
        <v>20</v>
      </c>
      <c r="D422" s="38">
        <v>46</v>
      </c>
      <c r="E422" s="38">
        <v>28</v>
      </c>
      <c r="F422" s="38" t="s">
        <v>6</v>
      </c>
      <c r="G422" s="38">
        <v>1</v>
      </c>
      <c r="H422" s="38"/>
      <c r="I422" s="38"/>
      <c r="J422" s="38"/>
      <c r="K422" s="41" t="s">
        <v>16</v>
      </c>
      <c r="L422" s="42" t="s">
        <v>26</v>
      </c>
      <c r="M422" s="42"/>
      <c r="N422" s="40"/>
      <c r="O422" s="40"/>
    </row>
    <row r="423" spans="1:15" ht="14.25" customHeight="1" x14ac:dyDescent="0.2">
      <c r="A423" s="38">
        <v>2005</v>
      </c>
      <c r="B423" s="39">
        <v>41919</v>
      </c>
      <c r="C423" s="40" t="s">
        <v>46</v>
      </c>
      <c r="D423" s="38">
        <v>12</v>
      </c>
      <c r="E423" s="38">
        <v>41</v>
      </c>
      <c r="F423" s="38" t="s">
        <v>7</v>
      </c>
      <c r="G423" s="38"/>
      <c r="H423" s="38">
        <v>1</v>
      </c>
      <c r="I423" s="38"/>
      <c r="J423" s="38"/>
      <c r="K423" s="41" t="s">
        <v>17</v>
      </c>
      <c r="L423" s="42" t="s">
        <v>47</v>
      </c>
      <c r="M423" s="42"/>
      <c r="N423" s="40"/>
      <c r="O423" s="40"/>
    </row>
    <row r="424" spans="1:15" ht="14.25" customHeight="1" x14ac:dyDescent="0.2">
      <c r="A424" s="38">
        <v>2005</v>
      </c>
      <c r="B424" s="39">
        <v>41933</v>
      </c>
      <c r="C424" s="40" t="s">
        <v>24</v>
      </c>
      <c r="D424" s="38">
        <v>6</v>
      </c>
      <c r="E424" s="38">
        <v>21</v>
      </c>
      <c r="F424" s="38" t="s">
        <v>7</v>
      </c>
      <c r="G424" s="38"/>
      <c r="H424" s="38">
        <v>1</v>
      </c>
      <c r="I424" s="38"/>
      <c r="J424" s="38"/>
      <c r="K424" s="41" t="s">
        <v>17</v>
      </c>
      <c r="L424" s="42" t="s">
        <v>47</v>
      </c>
      <c r="M424" s="42"/>
      <c r="N424" s="40"/>
      <c r="O424" s="40"/>
    </row>
    <row r="425" spans="1:15" ht="14.25" customHeight="1" x14ac:dyDescent="0.2">
      <c r="A425" s="38">
        <v>2005</v>
      </c>
      <c r="B425" s="39">
        <v>41940</v>
      </c>
      <c r="C425" s="40" t="s">
        <v>50</v>
      </c>
      <c r="D425" s="38">
        <v>18</v>
      </c>
      <c r="E425" s="38">
        <v>49</v>
      </c>
      <c r="F425" s="38" t="s">
        <v>7</v>
      </c>
      <c r="G425" s="38"/>
      <c r="H425" s="38">
        <v>1</v>
      </c>
      <c r="I425" s="38"/>
      <c r="J425" s="38"/>
      <c r="K425" s="41" t="s">
        <v>17</v>
      </c>
      <c r="L425" s="42" t="s">
        <v>47</v>
      </c>
      <c r="M425" s="42"/>
      <c r="N425" s="40"/>
      <c r="O425" s="40"/>
    </row>
    <row r="426" spans="1:15" ht="14.25" customHeight="1" x14ac:dyDescent="0.2">
      <c r="A426" s="38">
        <v>2005</v>
      </c>
      <c r="B426" s="39">
        <v>41947</v>
      </c>
      <c r="C426" s="40" t="s">
        <v>41</v>
      </c>
      <c r="D426" s="38">
        <v>13</v>
      </c>
      <c r="E426" s="38">
        <v>42</v>
      </c>
      <c r="F426" s="38" t="s">
        <v>7</v>
      </c>
      <c r="G426" s="38"/>
      <c r="H426" s="38">
        <v>1</v>
      </c>
      <c r="I426" s="38"/>
      <c r="J426" s="38"/>
      <c r="K426" s="41" t="s">
        <v>17</v>
      </c>
      <c r="L426" s="42" t="s">
        <v>47</v>
      </c>
      <c r="M426" s="42"/>
      <c r="N426" s="40"/>
      <c r="O426" s="40"/>
    </row>
    <row r="427" spans="1:15" ht="14.25" customHeight="1" x14ac:dyDescent="0.2">
      <c r="A427" s="38">
        <v>2005</v>
      </c>
      <c r="B427" s="39">
        <v>41954</v>
      </c>
      <c r="C427" s="40" t="s">
        <v>49</v>
      </c>
      <c r="D427" s="38">
        <v>14</v>
      </c>
      <c r="E427" s="38">
        <v>21</v>
      </c>
      <c r="F427" s="38" t="s">
        <v>7</v>
      </c>
      <c r="G427" s="38"/>
      <c r="H427" s="38">
        <v>1</v>
      </c>
      <c r="I427" s="38"/>
      <c r="J427" s="38"/>
      <c r="K427" s="41" t="s">
        <v>16</v>
      </c>
      <c r="L427" s="42" t="s">
        <v>56</v>
      </c>
      <c r="M427" s="42"/>
      <c r="N427" s="40"/>
      <c r="O427" s="40"/>
    </row>
    <row r="428" spans="1:15" ht="14.25" customHeight="1" x14ac:dyDescent="0.2">
      <c r="A428" s="10">
        <v>2006</v>
      </c>
      <c r="B428" s="11">
        <v>41876</v>
      </c>
      <c r="C428" s="12" t="s">
        <v>48</v>
      </c>
      <c r="D428" s="10">
        <v>42</v>
      </c>
      <c r="E428" s="10">
        <v>41</v>
      </c>
      <c r="F428" s="10" t="s">
        <v>6</v>
      </c>
      <c r="G428" s="10">
        <v>1</v>
      </c>
      <c r="K428" s="13" t="s">
        <v>17</v>
      </c>
      <c r="L428" s="14" t="s">
        <v>47</v>
      </c>
      <c r="N428" s="12" t="s">
        <v>59</v>
      </c>
    </row>
    <row r="429" spans="1:15" ht="14.25" customHeight="1" x14ac:dyDescent="0.2">
      <c r="A429" s="10">
        <v>2006</v>
      </c>
      <c r="B429" s="11">
        <v>41883</v>
      </c>
      <c r="C429" s="12" t="s">
        <v>45</v>
      </c>
      <c r="D429" s="10">
        <v>14</v>
      </c>
      <c r="E429" s="10">
        <v>18</v>
      </c>
      <c r="F429" s="10" t="s">
        <v>7</v>
      </c>
      <c r="H429" s="10">
        <v>1</v>
      </c>
      <c r="K429" s="13" t="s">
        <v>17</v>
      </c>
      <c r="L429" s="14" t="s">
        <v>47</v>
      </c>
      <c r="N429" s="12" t="s">
        <v>59</v>
      </c>
    </row>
    <row r="430" spans="1:15" ht="14.25" customHeight="1" x14ac:dyDescent="0.2">
      <c r="A430" s="10">
        <v>2006</v>
      </c>
      <c r="B430" s="11">
        <v>41890</v>
      </c>
      <c r="C430" s="12" t="s">
        <v>43</v>
      </c>
      <c r="D430" s="10">
        <v>0</v>
      </c>
      <c r="E430" s="10">
        <v>40</v>
      </c>
      <c r="F430" s="10" t="s">
        <v>7</v>
      </c>
      <c r="H430" s="10">
        <v>1</v>
      </c>
      <c r="K430" s="13" t="s">
        <v>16</v>
      </c>
      <c r="L430" s="14" t="s">
        <v>43</v>
      </c>
      <c r="M430" s="14" t="s">
        <v>51</v>
      </c>
      <c r="N430" s="12" t="s">
        <v>59</v>
      </c>
    </row>
    <row r="431" spans="1:15" ht="14.25" customHeight="1" x14ac:dyDescent="0.2">
      <c r="A431" s="10">
        <v>2006</v>
      </c>
      <c r="B431" s="11">
        <v>41897</v>
      </c>
      <c r="C431" s="12" t="s">
        <v>44</v>
      </c>
      <c r="D431" s="10">
        <v>7</v>
      </c>
      <c r="E431" s="10">
        <v>36</v>
      </c>
      <c r="F431" s="10" t="s">
        <v>7</v>
      </c>
      <c r="H431" s="10">
        <v>1</v>
      </c>
      <c r="K431" s="13" t="s">
        <v>17</v>
      </c>
      <c r="L431" s="14" t="s">
        <v>47</v>
      </c>
      <c r="N431" s="12" t="s">
        <v>59</v>
      </c>
    </row>
    <row r="432" spans="1:15" ht="14.25" customHeight="1" x14ac:dyDescent="0.2">
      <c r="A432" s="10">
        <v>2006</v>
      </c>
      <c r="B432" s="11">
        <v>41911</v>
      </c>
      <c r="C432" s="12" t="s">
        <v>20</v>
      </c>
      <c r="D432" s="10">
        <v>7</v>
      </c>
      <c r="E432" s="10">
        <v>41</v>
      </c>
      <c r="F432" s="10" t="s">
        <v>7</v>
      </c>
      <c r="H432" s="10">
        <v>1</v>
      </c>
      <c r="K432" s="13" t="s">
        <v>17</v>
      </c>
      <c r="L432" s="14" t="s">
        <v>47</v>
      </c>
      <c r="N432" s="12" t="s">
        <v>59</v>
      </c>
    </row>
    <row r="433" spans="1:15" ht="14.25" customHeight="1" x14ac:dyDescent="0.2">
      <c r="A433" s="10">
        <v>2006</v>
      </c>
      <c r="B433" s="11">
        <v>41918</v>
      </c>
      <c r="C433" s="12" t="s">
        <v>46</v>
      </c>
      <c r="D433" s="10">
        <v>20</v>
      </c>
      <c r="E433" s="10">
        <v>40</v>
      </c>
      <c r="F433" s="10" t="s">
        <v>7</v>
      </c>
      <c r="H433" s="10">
        <v>1</v>
      </c>
      <c r="K433" s="13" t="s">
        <v>16</v>
      </c>
      <c r="L433" s="14" t="s">
        <v>52</v>
      </c>
      <c r="M433" s="14" t="s">
        <v>53</v>
      </c>
      <c r="N433" s="12" t="s">
        <v>59</v>
      </c>
    </row>
    <row r="434" spans="1:15" ht="14.25" customHeight="1" x14ac:dyDescent="0.2">
      <c r="A434" s="10">
        <v>2006</v>
      </c>
      <c r="B434" s="11">
        <v>41932</v>
      </c>
      <c r="C434" s="12" t="s">
        <v>24</v>
      </c>
      <c r="D434" s="10">
        <v>6</v>
      </c>
      <c r="E434" s="10">
        <v>41</v>
      </c>
      <c r="F434" s="10" t="s">
        <v>7</v>
      </c>
      <c r="H434" s="10">
        <v>1</v>
      </c>
      <c r="K434" s="13" t="s">
        <v>16</v>
      </c>
      <c r="L434" s="14" t="s">
        <v>24</v>
      </c>
      <c r="M434" s="14" t="s">
        <v>27</v>
      </c>
      <c r="N434" s="12" t="s">
        <v>59</v>
      </c>
    </row>
    <row r="435" spans="1:15" ht="14.25" customHeight="1" x14ac:dyDescent="0.2">
      <c r="A435" s="10">
        <v>2006</v>
      </c>
      <c r="B435" s="11">
        <v>41942</v>
      </c>
      <c r="C435" s="12" t="s">
        <v>50</v>
      </c>
      <c r="D435" s="10">
        <v>14</v>
      </c>
      <c r="E435" s="10">
        <v>36</v>
      </c>
      <c r="F435" s="10" t="s">
        <v>7</v>
      </c>
      <c r="H435" s="10">
        <v>1</v>
      </c>
      <c r="K435" s="13" t="s">
        <v>16</v>
      </c>
      <c r="L435" s="14" t="s">
        <v>54</v>
      </c>
      <c r="N435" s="12" t="s">
        <v>59</v>
      </c>
    </row>
    <row r="436" spans="1:15" ht="14.25" customHeight="1" x14ac:dyDescent="0.2">
      <c r="A436" s="10">
        <v>2006</v>
      </c>
      <c r="B436" s="11">
        <v>41946</v>
      </c>
      <c r="C436" s="12" t="s">
        <v>41</v>
      </c>
      <c r="D436" s="10">
        <v>12</v>
      </c>
      <c r="E436" s="10">
        <v>52</v>
      </c>
      <c r="F436" s="10" t="s">
        <v>7</v>
      </c>
      <c r="H436" s="10">
        <v>1</v>
      </c>
      <c r="K436" s="13" t="s">
        <v>16</v>
      </c>
      <c r="L436" s="14" t="s">
        <v>41</v>
      </c>
      <c r="M436" s="14" t="s">
        <v>42</v>
      </c>
      <c r="N436" s="12" t="s">
        <v>59</v>
      </c>
    </row>
    <row r="437" spans="1:15" ht="14.25" customHeight="1" x14ac:dyDescent="0.2">
      <c r="A437" s="10">
        <v>2006</v>
      </c>
      <c r="B437" s="11">
        <v>41953</v>
      </c>
      <c r="C437" s="12" t="s">
        <v>49</v>
      </c>
      <c r="D437" s="10">
        <v>6</v>
      </c>
      <c r="E437" s="10">
        <v>28</v>
      </c>
      <c r="F437" s="10" t="s">
        <v>7</v>
      </c>
      <c r="H437" s="10">
        <v>1</v>
      </c>
      <c r="K437" s="13" t="s">
        <v>17</v>
      </c>
      <c r="L437" s="14" t="s">
        <v>47</v>
      </c>
      <c r="N437" s="12" t="s">
        <v>59</v>
      </c>
    </row>
    <row r="438" spans="1:15" ht="14.25" customHeight="1" x14ac:dyDescent="0.2">
      <c r="A438" s="38">
        <v>2007</v>
      </c>
      <c r="B438" s="39">
        <v>41875</v>
      </c>
      <c r="C438" s="40" t="s">
        <v>48</v>
      </c>
      <c r="D438" s="38">
        <v>27</v>
      </c>
      <c r="E438" s="38">
        <v>20</v>
      </c>
      <c r="F438" s="38" t="s">
        <v>6</v>
      </c>
      <c r="G438" s="38">
        <v>1</v>
      </c>
      <c r="H438" s="38"/>
      <c r="I438" s="38"/>
      <c r="J438" s="38"/>
      <c r="K438" s="41" t="s">
        <v>16</v>
      </c>
      <c r="L438" s="42" t="s">
        <v>48</v>
      </c>
      <c r="M438" s="42" t="s">
        <v>58</v>
      </c>
      <c r="N438" s="40" t="s">
        <v>57</v>
      </c>
      <c r="O438" s="40"/>
    </row>
    <row r="439" spans="1:15" ht="14.25" customHeight="1" x14ac:dyDescent="0.2">
      <c r="A439" s="38">
        <v>2007</v>
      </c>
      <c r="B439" s="39">
        <v>41882</v>
      </c>
      <c r="C439" s="40" t="s">
        <v>45</v>
      </c>
      <c r="D439" s="38">
        <v>40</v>
      </c>
      <c r="E439" s="38">
        <v>14</v>
      </c>
      <c r="F439" s="38" t="s">
        <v>6</v>
      </c>
      <c r="G439" s="38">
        <v>1</v>
      </c>
      <c r="H439" s="38"/>
      <c r="I439" s="38"/>
      <c r="J439" s="38"/>
      <c r="K439" s="41" t="s">
        <v>16</v>
      </c>
      <c r="L439" s="42" t="s">
        <v>55</v>
      </c>
      <c r="M439" s="42"/>
      <c r="N439" s="40" t="s">
        <v>57</v>
      </c>
      <c r="O439" s="40"/>
    </row>
    <row r="440" spans="1:15" ht="14.25" customHeight="1" x14ac:dyDescent="0.2">
      <c r="A440" s="38">
        <v>2007</v>
      </c>
      <c r="B440" s="39">
        <v>41889</v>
      </c>
      <c r="C440" s="40" t="s">
        <v>20</v>
      </c>
      <c r="D440" s="38">
        <v>49</v>
      </c>
      <c r="E440" s="38">
        <v>28</v>
      </c>
      <c r="F440" s="38" t="s">
        <v>6</v>
      </c>
      <c r="G440" s="38">
        <v>1</v>
      </c>
      <c r="H440" s="38"/>
      <c r="I440" s="38"/>
      <c r="J440" s="38"/>
      <c r="K440" s="41" t="s">
        <v>16</v>
      </c>
      <c r="L440" s="42" t="s">
        <v>26</v>
      </c>
      <c r="M440" s="42"/>
      <c r="N440" s="40" t="s">
        <v>57</v>
      </c>
      <c r="O440" s="40"/>
    </row>
    <row r="441" spans="1:15" ht="14.25" customHeight="1" x14ac:dyDescent="0.2">
      <c r="A441" s="38">
        <v>2007</v>
      </c>
      <c r="B441" s="39">
        <v>41897</v>
      </c>
      <c r="C441" s="40" t="s">
        <v>60</v>
      </c>
      <c r="D441" s="38">
        <v>7</v>
      </c>
      <c r="E441" s="38">
        <v>6</v>
      </c>
      <c r="F441" s="38" t="s">
        <v>6</v>
      </c>
      <c r="G441" s="38">
        <v>1</v>
      </c>
      <c r="H441" s="38"/>
      <c r="I441" s="38"/>
      <c r="J441" s="38"/>
      <c r="K441" s="41" t="s">
        <v>17</v>
      </c>
      <c r="L441" s="42" t="s">
        <v>47</v>
      </c>
      <c r="M441" s="42"/>
      <c r="N441" s="40" t="s">
        <v>57</v>
      </c>
      <c r="O441" s="40"/>
    </row>
    <row r="442" spans="1:15" ht="14.25" customHeight="1" x14ac:dyDescent="0.2">
      <c r="A442" s="38">
        <v>2007</v>
      </c>
      <c r="B442" s="39">
        <v>41903</v>
      </c>
      <c r="C442" s="40" t="s">
        <v>50</v>
      </c>
      <c r="D442" s="38">
        <v>43</v>
      </c>
      <c r="E442" s="38">
        <v>21</v>
      </c>
      <c r="F442" s="38" t="s">
        <v>6</v>
      </c>
      <c r="G442" s="38">
        <v>1</v>
      </c>
      <c r="H442" s="38"/>
      <c r="I442" s="38"/>
      <c r="J442" s="38"/>
      <c r="K442" s="41" t="s">
        <v>17</v>
      </c>
      <c r="L442" s="42" t="s">
        <v>47</v>
      </c>
      <c r="M442" s="42"/>
      <c r="N442" s="40" t="s">
        <v>57</v>
      </c>
      <c r="O442" s="40"/>
    </row>
    <row r="443" spans="1:15" ht="14.25" customHeight="1" x14ac:dyDescent="0.2">
      <c r="A443" s="38">
        <v>2007</v>
      </c>
      <c r="B443" s="39">
        <v>41910</v>
      </c>
      <c r="C443" s="40" t="s">
        <v>49</v>
      </c>
      <c r="D443" s="38">
        <v>14</v>
      </c>
      <c r="E443" s="38">
        <v>21</v>
      </c>
      <c r="F443" s="38" t="s">
        <v>7</v>
      </c>
      <c r="G443" s="38"/>
      <c r="H443" s="38">
        <v>1</v>
      </c>
      <c r="I443" s="38"/>
      <c r="J443" s="38"/>
      <c r="K443" s="41" t="s">
        <v>16</v>
      </c>
      <c r="L443" s="42" t="s">
        <v>56</v>
      </c>
      <c r="M443" s="42"/>
      <c r="N443" s="40" t="s">
        <v>57</v>
      </c>
      <c r="O443" s="40"/>
    </row>
    <row r="444" spans="1:15" ht="14.25" customHeight="1" x14ac:dyDescent="0.2">
      <c r="A444" s="38">
        <v>2007</v>
      </c>
      <c r="B444" s="39">
        <v>41917</v>
      </c>
      <c r="C444" s="40" t="s">
        <v>41</v>
      </c>
      <c r="D444" s="38">
        <v>13</v>
      </c>
      <c r="E444" s="38">
        <v>17</v>
      </c>
      <c r="F444" s="38" t="s">
        <v>7</v>
      </c>
      <c r="G444" s="38"/>
      <c r="H444" s="38">
        <v>1</v>
      </c>
      <c r="I444" s="38"/>
      <c r="J444" s="38"/>
      <c r="K444" s="41" t="s">
        <v>17</v>
      </c>
      <c r="L444" s="42" t="s">
        <v>47</v>
      </c>
      <c r="M444" s="42"/>
      <c r="N444" s="40" t="s">
        <v>57</v>
      </c>
      <c r="O444" s="40"/>
    </row>
    <row r="445" spans="1:15" ht="14.25" customHeight="1" x14ac:dyDescent="0.2">
      <c r="A445" s="38">
        <v>2007</v>
      </c>
      <c r="B445" s="39">
        <v>41924</v>
      </c>
      <c r="C445" s="40" t="s">
        <v>46</v>
      </c>
      <c r="D445" s="38">
        <v>0</v>
      </c>
      <c r="E445" s="38">
        <v>42</v>
      </c>
      <c r="F445" s="38" t="s">
        <v>7</v>
      </c>
      <c r="G445" s="38"/>
      <c r="H445" s="38">
        <v>1</v>
      </c>
      <c r="I445" s="38"/>
      <c r="J445" s="38"/>
      <c r="K445" s="41" t="s">
        <v>17</v>
      </c>
      <c r="L445" s="42" t="s">
        <v>47</v>
      </c>
      <c r="M445" s="42"/>
      <c r="N445" s="40" t="s">
        <v>57</v>
      </c>
      <c r="O445" s="40"/>
    </row>
    <row r="446" spans="1:15" ht="14.25" customHeight="1" x14ac:dyDescent="0.2">
      <c r="A446" s="38">
        <v>2007</v>
      </c>
      <c r="B446" s="39">
        <v>41931</v>
      </c>
      <c r="C446" s="40" t="s">
        <v>44</v>
      </c>
      <c r="D446" s="38">
        <v>18</v>
      </c>
      <c r="E446" s="38">
        <v>39</v>
      </c>
      <c r="F446" s="38" t="s">
        <v>7</v>
      </c>
      <c r="G446" s="38"/>
      <c r="H446" s="38">
        <v>1</v>
      </c>
      <c r="I446" s="38"/>
      <c r="J446" s="38"/>
      <c r="K446" s="41" t="s">
        <v>16</v>
      </c>
      <c r="L446" s="42" t="s">
        <v>44</v>
      </c>
      <c r="M446" s="42"/>
      <c r="N446" s="40" t="s">
        <v>57</v>
      </c>
      <c r="O446" s="40"/>
    </row>
    <row r="447" spans="1:15" ht="14.25" customHeight="1" x14ac:dyDescent="0.2">
      <c r="A447" s="38">
        <v>2007</v>
      </c>
      <c r="B447" s="39">
        <v>41938</v>
      </c>
      <c r="C447" s="40" t="s">
        <v>43</v>
      </c>
      <c r="D447" s="38">
        <v>34</v>
      </c>
      <c r="E447" s="38">
        <v>7</v>
      </c>
      <c r="F447" s="38" t="s">
        <v>6</v>
      </c>
      <c r="G447" s="38">
        <v>1</v>
      </c>
      <c r="H447" s="38"/>
      <c r="I447" s="38"/>
      <c r="J447" s="38"/>
      <c r="K447" s="41" t="s">
        <v>17</v>
      </c>
      <c r="L447" s="42" t="s">
        <v>47</v>
      </c>
      <c r="M447" s="42"/>
      <c r="N447" s="40" t="s">
        <v>57</v>
      </c>
      <c r="O447" s="40"/>
    </row>
    <row r="448" spans="1:15" ht="14.25" customHeight="1" x14ac:dyDescent="0.2">
      <c r="A448" s="38">
        <v>2007</v>
      </c>
      <c r="B448" s="39">
        <v>41959</v>
      </c>
      <c r="C448" s="40" t="s">
        <v>61</v>
      </c>
      <c r="D448" s="38">
        <v>20</v>
      </c>
      <c r="E448" s="38">
        <v>27</v>
      </c>
      <c r="F448" s="38" t="s">
        <v>7</v>
      </c>
      <c r="G448" s="38"/>
      <c r="H448" s="38">
        <v>1</v>
      </c>
      <c r="I448" s="38"/>
      <c r="J448" s="38"/>
      <c r="K448" s="41" t="s">
        <v>17</v>
      </c>
      <c r="L448" s="42" t="s">
        <v>47</v>
      </c>
      <c r="M448" s="42"/>
      <c r="N448" s="40" t="s">
        <v>57</v>
      </c>
      <c r="O448" s="40" t="s">
        <v>65</v>
      </c>
    </row>
    <row r="449" spans="1:15" ht="14.25" customHeight="1" x14ac:dyDescent="0.2">
      <c r="A449" s="10">
        <v>2008</v>
      </c>
      <c r="B449" s="11">
        <v>41873</v>
      </c>
      <c r="C449" s="12" t="s">
        <v>48</v>
      </c>
      <c r="D449" s="10">
        <v>42</v>
      </c>
      <c r="E449" s="10">
        <v>7</v>
      </c>
      <c r="F449" s="10" t="s">
        <v>6</v>
      </c>
      <c r="G449" s="10">
        <v>1</v>
      </c>
      <c r="K449" s="13" t="s">
        <v>17</v>
      </c>
      <c r="L449" s="14" t="s">
        <v>47</v>
      </c>
      <c r="N449" s="12" t="s">
        <v>57</v>
      </c>
    </row>
    <row r="450" spans="1:15" ht="14.25" customHeight="1" x14ac:dyDescent="0.2">
      <c r="A450" s="10">
        <v>2008</v>
      </c>
      <c r="B450" s="11">
        <v>41880</v>
      </c>
      <c r="C450" s="12" t="s">
        <v>45</v>
      </c>
      <c r="D450" s="10">
        <v>29</v>
      </c>
      <c r="E450" s="10">
        <v>12</v>
      </c>
      <c r="F450" s="10" t="s">
        <v>6</v>
      </c>
      <c r="G450" s="10">
        <v>1</v>
      </c>
      <c r="K450" s="13" t="s">
        <v>17</v>
      </c>
      <c r="L450" s="14" t="s">
        <v>47</v>
      </c>
      <c r="N450" s="12" t="s">
        <v>57</v>
      </c>
    </row>
    <row r="451" spans="1:15" ht="14.25" customHeight="1" x14ac:dyDescent="0.2">
      <c r="A451" s="10">
        <v>2008</v>
      </c>
      <c r="B451" s="11">
        <v>41887</v>
      </c>
      <c r="C451" s="12" t="s">
        <v>20</v>
      </c>
      <c r="D451" s="10">
        <v>45</v>
      </c>
      <c r="E451" s="10">
        <v>19</v>
      </c>
      <c r="F451" s="10" t="s">
        <v>6</v>
      </c>
      <c r="G451" s="10">
        <v>1</v>
      </c>
      <c r="K451" s="13" t="s">
        <v>17</v>
      </c>
      <c r="L451" s="14" t="s">
        <v>47</v>
      </c>
      <c r="N451" s="12" t="s">
        <v>57</v>
      </c>
    </row>
    <row r="452" spans="1:15" ht="14.25" customHeight="1" x14ac:dyDescent="0.2">
      <c r="A452" s="10">
        <v>2008</v>
      </c>
      <c r="B452" s="11">
        <v>41894</v>
      </c>
      <c r="C452" s="12" t="s">
        <v>60</v>
      </c>
      <c r="D452" s="10">
        <v>35</v>
      </c>
      <c r="E452" s="10">
        <v>19</v>
      </c>
      <c r="F452" s="10" t="s">
        <v>6</v>
      </c>
      <c r="G452" s="10">
        <v>1</v>
      </c>
      <c r="K452" s="13" t="s">
        <v>16</v>
      </c>
      <c r="L452" s="14" t="s">
        <v>62</v>
      </c>
      <c r="N452" s="12" t="s">
        <v>57</v>
      </c>
    </row>
    <row r="453" spans="1:15" ht="14.25" customHeight="1" x14ac:dyDescent="0.2">
      <c r="A453" s="10">
        <v>2008</v>
      </c>
      <c r="B453" s="11">
        <v>41901</v>
      </c>
      <c r="C453" s="12" t="s">
        <v>50</v>
      </c>
      <c r="D453" s="10">
        <v>47</v>
      </c>
      <c r="E453" s="10">
        <v>13</v>
      </c>
      <c r="F453" s="10" t="s">
        <v>6</v>
      </c>
      <c r="G453" s="10">
        <v>1</v>
      </c>
      <c r="K453" s="13" t="s">
        <v>16</v>
      </c>
      <c r="L453" s="14" t="s">
        <v>54</v>
      </c>
      <c r="N453" s="12" t="s">
        <v>57</v>
      </c>
    </row>
    <row r="454" spans="1:15" ht="14.25" customHeight="1" x14ac:dyDescent="0.2">
      <c r="A454" s="10">
        <v>2008</v>
      </c>
      <c r="B454" s="11">
        <v>41908</v>
      </c>
      <c r="C454" s="12" t="s">
        <v>49</v>
      </c>
      <c r="D454" s="10">
        <v>21</v>
      </c>
      <c r="E454" s="10">
        <v>6</v>
      </c>
      <c r="F454" s="10" t="s">
        <v>6</v>
      </c>
      <c r="G454" s="10">
        <v>1</v>
      </c>
      <c r="K454" s="13" t="s">
        <v>17</v>
      </c>
      <c r="L454" s="14" t="s">
        <v>47</v>
      </c>
      <c r="N454" s="12" t="s">
        <v>57</v>
      </c>
    </row>
    <row r="455" spans="1:15" ht="14.25" customHeight="1" x14ac:dyDescent="0.2">
      <c r="A455" s="10">
        <v>2008</v>
      </c>
      <c r="B455" s="11">
        <v>41915</v>
      </c>
      <c r="C455" s="12" t="s">
        <v>41</v>
      </c>
      <c r="D455" s="10">
        <v>30</v>
      </c>
      <c r="E455" s="10">
        <v>7</v>
      </c>
      <c r="F455" s="10" t="s">
        <v>6</v>
      </c>
      <c r="G455" s="10">
        <v>1</v>
      </c>
      <c r="K455" s="13" t="s">
        <v>16</v>
      </c>
      <c r="L455" s="14" t="s">
        <v>41</v>
      </c>
      <c r="M455" s="14" t="s">
        <v>42</v>
      </c>
      <c r="N455" s="12" t="s">
        <v>57</v>
      </c>
    </row>
    <row r="456" spans="1:15" ht="14.25" customHeight="1" x14ac:dyDescent="0.2">
      <c r="A456" s="10">
        <v>2008</v>
      </c>
      <c r="B456" s="11">
        <v>41922</v>
      </c>
      <c r="C456" s="12" t="s">
        <v>46</v>
      </c>
      <c r="D456" s="10">
        <v>13</v>
      </c>
      <c r="E456" s="10">
        <v>31</v>
      </c>
      <c r="F456" s="10" t="s">
        <v>7</v>
      </c>
      <c r="H456" s="10">
        <v>1</v>
      </c>
      <c r="K456" s="13" t="s">
        <v>16</v>
      </c>
      <c r="L456" s="14" t="s">
        <v>52</v>
      </c>
      <c r="M456" s="14" t="s">
        <v>53</v>
      </c>
      <c r="N456" s="12" t="s">
        <v>57</v>
      </c>
    </row>
    <row r="457" spans="1:15" ht="14.25" customHeight="1" x14ac:dyDescent="0.2">
      <c r="A457" s="10">
        <v>2008</v>
      </c>
      <c r="B457" s="11">
        <v>41929</v>
      </c>
      <c r="C457" s="12" t="s">
        <v>44</v>
      </c>
      <c r="D457" s="10">
        <v>12</v>
      </c>
      <c r="E457" s="10">
        <v>22</v>
      </c>
      <c r="F457" s="10" t="s">
        <v>7</v>
      </c>
      <c r="H457" s="10">
        <v>1</v>
      </c>
      <c r="K457" s="13" t="s">
        <v>17</v>
      </c>
      <c r="L457" s="14" t="s">
        <v>47</v>
      </c>
      <c r="N457" s="12" t="s">
        <v>57</v>
      </c>
    </row>
    <row r="458" spans="1:15" ht="14.25" customHeight="1" x14ac:dyDescent="0.2">
      <c r="A458" s="10">
        <v>2008</v>
      </c>
      <c r="B458" s="11">
        <v>41936</v>
      </c>
      <c r="C458" s="12" t="s">
        <v>43</v>
      </c>
      <c r="D458" s="10">
        <v>28</v>
      </c>
      <c r="E458" s="10">
        <v>12</v>
      </c>
      <c r="F458" s="10" t="s">
        <v>6</v>
      </c>
      <c r="G458" s="10">
        <v>1</v>
      </c>
      <c r="K458" s="13" t="s">
        <v>16</v>
      </c>
      <c r="L458" s="14" t="s">
        <v>43</v>
      </c>
      <c r="M458" s="14" t="s">
        <v>51</v>
      </c>
      <c r="N458" s="12" t="s">
        <v>57</v>
      </c>
    </row>
    <row r="459" spans="1:15" ht="14.25" customHeight="1" x14ac:dyDescent="0.2">
      <c r="A459" s="10">
        <v>2008</v>
      </c>
      <c r="B459" s="11">
        <v>41957</v>
      </c>
      <c r="C459" s="12" t="s">
        <v>63</v>
      </c>
      <c r="D459" s="10">
        <v>13</v>
      </c>
      <c r="E459" s="10">
        <v>12</v>
      </c>
      <c r="F459" s="10" t="s">
        <v>6</v>
      </c>
      <c r="G459" s="10">
        <v>1</v>
      </c>
      <c r="K459" s="13" t="s">
        <v>17</v>
      </c>
      <c r="L459" s="14" t="s">
        <v>47</v>
      </c>
      <c r="N459" s="12" t="s">
        <v>57</v>
      </c>
      <c r="O459" s="12" t="s">
        <v>65</v>
      </c>
    </row>
    <row r="460" spans="1:15" ht="14.25" customHeight="1" x14ac:dyDescent="0.2">
      <c r="A460" s="10">
        <v>2008</v>
      </c>
      <c r="B460" s="11">
        <v>41965</v>
      </c>
      <c r="C460" s="12" t="s">
        <v>61</v>
      </c>
      <c r="D460" s="10">
        <v>13</v>
      </c>
      <c r="E460" s="10">
        <v>3</v>
      </c>
      <c r="F460" s="10" t="s">
        <v>6</v>
      </c>
      <c r="G460" s="10">
        <v>1</v>
      </c>
      <c r="K460" s="13" t="s">
        <v>17</v>
      </c>
      <c r="L460" s="14" t="s">
        <v>47</v>
      </c>
      <c r="N460" s="12" t="s">
        <v>57</v>
      </c>
      <c r="O460" s="12" t="s">
        <v>65</v>
      </c>
    </row>
    <row r="461" spans="1:15" ht="14.25" customHeight="1" x14ac:dyDescent="0.2">
      <c r="A461" s="10">
        <v>2008</v>
      </c>
      <c r="B461" s="11">
        <v>41972</v>
      </c>
      <c r="C461" s="12" t="s">
        <v>29</v>
      </c>
      <c r="D461" s="10">
        <v>21</v>
      </c>
      <c r="E461" s="10">
        <v>41</v>
      </c>
      <c r="F461" s="10" t="s">
        <v>7</v>
      </c>
      <c r="H461" s="10">
        <v>1</v>
      </c>
      <c r="K461" s="13" t="s">
        <v>16</v>
      </c>
      <c r="L461" s="14" t="s">
        <v>29</v>
      </c>
      <c r="M461" s="14" t="s">
        <v>30</v>
      </c>
      <c r="N461" s="12" t="s">
        <v>57</v>
      </c>
      <c r="O461" s="12" t="s">
        <v>64</v>
      </c>
    </row>
    <row r="462" spans="1:15" ht="14.25" customHeight="1" x14ac:dyDescent="0.2">
      <c r="A462" s="38">
        <v>2009</v>
      </c>
      <c r="B462" s="39">
        <v>41879</v>
      </c>
      <c r="C462" s="40" t="s">
        <v>48</v>
      </c>
      <c r="D462" s="38">
        <v>39</v>
      </c>
      <c r="E462" s="38">
        <v>12</v>
      </c>
      <c r="F462" s="38" t="s">
        <v>6</v>
      </c>
      <c r="G462" s="38">
        <v>1</v>
      </c>
      <c r="H462" s="38"/>
      <c r="I462" s="38"/>
      <c r="J462" s="38"/>
      <c r="K462" s="41" t="s">
        <v>16</v>
      </c>
      <c r="L462" s="42" t="s">
        <v>48</v>
      </c>
      <c r="M462" s="42" t="s">
        <v>58</v>
      </c>
      <c r="N462" s="40" t="s">
        <v>57</v>
      </c>
      <c r="O462" s="40"/>
    </row>
    <row r="463" spans="1:15" ht="14.25" customHeight="1" x14ac:dyDescent="0.2">
      <c r="A463" s="38">
        <v>2009</v>
      </c>
      <c r="B463" s="39">
        <v>41886</v>
      </c>
      <c r="C463" s="40" t="s">
        <v>45</v>
      </c>
      <c r="D463" s="38">
        <v>35</v>
      </c>
      <c r="E463" s="38">
        <v>12</v>
      </c>
      <c r="F463" s="38" t="s">
        <v>6</v>
      </c>
      <c r="G463" s="38">
        <v>1</v>
      </c>
      <c r="H463" s="38"/>
      <c r="I463" s="38"/>
      <c r="J463" s="38"/>
      <c r="K463" s="41" t="s">
        <v>16</v>
      </c>
      <c r="L463" s="42" t="s">
        <v>55</v>
      </c>
      <c r="M463" s="42"/>
      <c r="N463" s="40" t="s">
        <v>57</v>
      </c>
      <c r="O463" s="40"/>
    </row>
    <row r="464" spans="1:15" ht="14.25" customHeight="1" x14ac:dyDescent="0.2">
      <c r="A464" s="38">
        <v>2009</v>
      </c>
      <c r="B464" s="39">
        <v>41893</v>
      </c>
      <c r="C464" s="40" t="s">
        <v>20</v>
      </c>
      <c r="D464" s="38">
        <v>33</v>
      </c>
      <c r="E464" s="38">
        <v>6</v>
      </c>
      <c r="F464" s="38" t="s">
        <v>6</v>
      </c>
      <c r="G464" s="38">
        <v>1</v>
      </c>
      <c r="H464" s="38"/>
      <c r="I464" s="38"/>
      <c r="J464" s="38"/>
      <c r="K464" s="41" t="s">
        <v>16</v>
      </c>
      <c r="L464" s="42" t="s">
        <v>26</v>
      </c>
      <c r="M464" s="42"/>
      <c r="N464" s="40" t="s">
        <v>57</v>
      </c>
      <c r="O464" s="40"/>
    </row>
    <row r="465" spans="1:15" ht="14.25" customHeight="1" x14ac:dyDescent="0.2">
      <c r="A465" s="38">
        <v>2009</v>
      </c>
      <c r="B465" s="39">
        <v>41900</v>
      </c>
      <c r="C465" s="40" t="s">
        <v>60</v>
      </c>
      <c r="D465" s="38">
        <v>41</v>
      </c>
      <c r="E465" s="38">
        <v>6</v>
      </c>
      <c r="F465" s="38" t="s">
        <v>6</v>
      </c>
      <c r="G465" s="38">
        <v>1</v>
      </c>
      <c r="H465" s="38"/>
      <c r="I465" s="38"/>
      <c r="J465" s="38"/>
      <c r="K465" s="41" t="s">
        <v>17</v>
      </c>
      <c r="L465" s="42" t="s">
        <v>47</v>
      </c>
      <c r="M465" s="42"/>
      <c r="N465" s="40" t="s">
        <v>57</v>
      </c>
      <c r="O465" s="40"/>
    </row>
    <row r="466" spans="1:15" ht="14.25" customHeight="1" x14ac:dyDescent="0.2">
      <c r="A466" s="38">
        <v>2009</v>
      </c>
      <c r="B466" s="39">
        <v>41907</v>
      </c>
      <c r="C466" s="40" t="s">
        <v>31</v>
      </c>
      <c r="D466" s="38">
        <v>27</v>
      </c>
      <c r="E466" s="38">
        <v>0</v>
      </c>
      <c r="F466" s="38" t="s">
        <v>6</v>
      </c>
      <c r="G466" s="38">
        <v>1</v>
      </c>
      <c r="H466" s="38"/>
      <c r="I466" s="38"/>
      <c r="J466" s="38"/>
      <c r="K466" s="41" t="s">
        <v>17</v>
      </c>
      <c r="L466" s="42" t="s">
        <v>47</v>
      </c>
      <c r="M466" s="42"/>
      <c r="N466" s="40" t="s">
        <v>57</v>
      </c>
      <c r="O466" s="40"/>
    </row>
    <row r="467" spans="1:15" ht="14.25" customHeight="1" x14ac:dyDescent="0.2">
      <c r="A467" s="38">
        <v>2009</v>
      </c>
      <c r="B467" s="39">
        <v>41921</v>
      </c>
      <c r="C467" s="40" t="s">
        <v>50</v>
      </c>
      <c r="D467" s="38">
        <v>42</v>
      </c>
      <c r="E467" s="38">
        <v>7</v>
      </c>
      <c r="F467" s="38" t="s">
        <v>6</v>
      </c>
      <c r="G467" s="38">
        <v>1</v>
      </c>
      <c r="H467" s="38"/>
      <c r="I467" s="38"/>
      <c r="J467" s="38"/>
      <c r="K467" s="41" t="s">
        <v>17</v>
      </c>
      <c r="L467" s="42" t="s">
        <v>47</v>
      </c>
      <c r="M467" s="42"/>
      <c r="N467" s="40" t="s">
        <v>57</v>
      </c>
      <c r="O467" s="40"/>
    </row>
    <row r="468" spans="1:15" ht="14.25" customHeight="1" x14ac:dyDescent="0.2">
      <c r="A468" s="38">
        <v>2009</v>
      </c>
      <c r="B468" s="39">
        <v>41928</v>
      </c>
      <c r="C468" s="40" t="s">
        <v>41</v>
      </c>
      <c r="D468" s="38">
        <v>41</v>
      </c>
      <c r="E468" s="38">
        <v>8</v>
      </c>
      <c r="F468" s="38" t="s">
        <v>6</v>
      </c>
      <c r="G468" s="38">
        <v>1</v>
      </c>
      <c r="H468" s="38"/>
      <c r="I468" s="38"/>
      <c r="J468" s="38"/>
      <c r="K468" s="41" t="s">
        <v>17</v>
      </c>
      <c r="L468" s="42" t="s">
        <v>47</v>
      </c>
      <c r="M468" s="42"/>
      <c r="N468" s="40" t="s">
        <v>57</v>
      </c>
      <c r="O468" s="40"/>
    </row>
    <row r="469" spans="1:15" ht="14.25" customHeight="1" x14ac:dyDescent="0.2">
      <c r="A469" s="38">
        <v>2009</v>
      </c>
      <c r="B469" s="39">
        <v>41935</v>
      </c>
      <c r="C469" s="40" t="s">
        <v>46</v>
      </c>
      <c r="D469" s="38">
        <v>13</v>
      </c>
      <c r="E469" s="38">
        <v>34</v>
      </c>
      <c r="F469" s="38" t="s">
        <v>7</v>
      </c>
      <c r="G469" s="38"/>
      <c r="H469" s="38">
        <v>1</v>
      </c>
      <c r="I469" s="38"/>
      <c r="J469" s="38"/>
      <c r="K469" s="41" t="s">
        <v>17</v>
      </c>
      <c r="L469" s="42" t="s">
        <v>47</v>
      </c>
      <c r="M469" s="42"/>
      <c r="N469" s="40" t="s">
        <v>57</v>
      </c>
      <c r="O469" s="40"/>
    </row>
    <row r="470" spans="1:15" ht="14.25" customHeight="1" x14ac:dyDescent="0.2">
      <c r="A470" s="38">
        <v>2009</v>
      </c>
      <c r="B470" s="39">
        <v>41942</v>
      </c>
      <c r="C470" s="40" t="s">
        <v>44</v>
      </c>
      <c r="D470" s="38">
        <v>23</v>
      </c>
      <c r="E470" s="38">
        <v>14</v>
      </c>
      <c r="F470" s="38" t="s">
        <v>6</v>
      </c>
      <c r="G470" s="38">
        <v>1</v>
      </c>
      <c r="H470" s="38"/>
      <c r="I470" s="38"/>
      <c r="J470" s="38"/>
      <c r="K470" s="41" t="s">
        <v>16</v>
      </c>
      <c r="L470" s="42" t="s">
        <v>44</v>
      </c>
      <c r="M470" s="42"/>
      <c r="N470" s="40" t="s">
        <v>57</v>
      </c>
      <c r="O470" s="40"/>
    </row>
    <row r="471" spans="1:15" ht="14.25" customHeight="1" x14ac:dyDescent="0.2">
      <c r="A471" s="38">
        <v>2009</v>
      </c>
      <c r="B471" s="39">
        <v>41949</v>
      </c>
      <c r="C471" s="40" t="s">
        <v>49</v>
      </c>
      <c r="D471" s="38">
        <v>47</v>
      </c>
      <c r="E471" s="38">
        <v>14</v>
      </c>
      <c r="F471" s="38" t="s">
        <v>6</v>
      </c>
      <c r="G471" s="38">
        <v>1</v>
      </c>
      <c r="H471" s="38"/>
      <c r="I471" s="38"/>
      <c r="J471" s="38"/>
      <c r="K471" s="41" t="s">
        <v>16</v>
      </c>
      <c r="L471" s="42" t="s">
        <v>56</v>
      </c>
      <c r="M471" s="42"/>
      <c r="N471" s="40" t="s">
        <v>57</v>
      </c>
      <c r="O471" s="40"/>
    </row>
    <row r="472" spans="1:15" ht="14.25" customHeight="1" x14ac:dyDescent="0.2">
      <c r="A472" s="38">
        <v>2009</v>
      </c>
      <c r="B472" s="39">
        <v>41963</v>
      </c>
      <c r="C472" s="40" t="s">
        <v>41</v>
      </c>
      <c r="D472" s="38">
        <v>27</v>
      </c>
      <c r="E472" s="38">
        <v>0</v>
      </c>
      <c r="F472" s="38" t="s">
        <v>6</v>
      </c>
      <c r="G472" s="38">
        <v>1</v>
      </c>
      <c r="H472" s="38"/>
      <c r="I472" s="38"/>
      <c r="J472" s="38"/>
      <c r="K472" s="41" t="s">
        <v>17</v>
      </c>
      <c r="L472" s="42" t="s">
        <v>47</v>
      </c>
      <c r="M472" s="42"/>
      <c r="N472" s="40" t="s">
        <v>57</v>
      </c>
      <c r="O472" s="40" t="s">
        <v>65</v>
      </c>
    </row>
    <row r="473" spans="1:15" ht="14.25" customHeight="1" x14ac:dyDescent="0.2">
      <c r="A473" s="38">
        <v>2009</v>
      </c>
      <c r="B473" s="39">
        <v>41971</v>
      </c>
      <c r="C473" s="40" t="s">
        <v>61</v>
      </c>
      <c r="D473" s="38">
        <v>30</v>
      </c>
      <c r="E473" s="38">
        <v>7</v>
      </c>
      <c r="F473" s="38" t="s">
        <v>6</v>
      </c>
      <c r="G473" s="38">
        <v>1</v>
      </c>
      <c r="H473" s="38"/>
      <c r="I473" s="38"/>
      <c r="J473" s="38"/>
      <c r="K473" s="41" t="s">
        <v>17</v>
      </c>
      <c r="L473" s="42" t="s">
        <v>47</v>
      </c>
      <c r="M473" s="42"/>
      <c r="N473" s="40" t="s">
        <v>57</v>
      </c>
      <c r="O473" s="40" t="s">
        <v>65</v>
      </c>
    </row>
    <row r="474" spans="1:15" ht="14.25" customHeight="1" x14ac:dyDescent="0.2">
      <c r="A474" s="38">
        <v>2009</v>
      </c>
      <c r="B474" s="39">
        <v>41978</v>
      </c>
      <c r="C474" s="40" t="s">
        <v>23</v>
      </c>
      <c r="D474" s="38">
        <v>0</v>
      </c>
      <c r="E474" s="38">
        <v>2</v>
      </c>
      <c r="F474" s="38" t="s">
        <v>7</v>
      </c>
      <c r="G474" s="38"/>
      <c r="H474" s="38">
        <v>1</v>
      </c>
      <c r="I474" s="38"/>
      <c r="J474" s="38"/>
      <c r="K474" s="41" t="s">
        <v>66</v>
      </c>
      <c r="L474" s="42" t="s">
        <v>67</v>
      </c>
      <c r="M474" s="42"/>
      <c r="N474" s="40" t="s">
        <v>57</v>
      </c>
      <c r="O474" s="40" t="s">
        <v>68</v>
      </c>
    </row>
    <row r="475" spans="1:15" ht="14.25" customHeight="1" x14ac:dyDescent="0.2">
      <c r="A475" s="10">
        <v>2010</v>
      </c>
      <c r="B475" s="11">
        <v>41878</v>
      </c>
      <c r="C475" s="12" t="s">
        <v>48</v>
      </c>
      <c r="D475" s="10">
        <v>19</v>
      </c>
      <c r="E475" s="10">
        <v>34</v>
      </c>
      <c r="F475" s="10" t="s">
        <v>7</v>
      </c>
      <c r="H475" s="10">
        <v>1</v>
      </c>
      <c r="K475" s="13" t="s">
        <v>17</v>
      </c>
      <c r="L475" s="14" t="s">
        <v>47</v>
      </c>
      <c r="N475" s="12" t="s">
        <v>57</v>
      </c>
    </row>
    <row r="476" spans="1:15" ht="14.25" customHeight="1" x14ac:dyDescent="0.2">
      <c r="A476" s="10">
        <v>2010</v>
      </c>
      <c r="B476" s="11">
        <v>41885</v>
      </c>
      <c r="C476" s="12" t="s">
        <v>45</v>
      </c>
      <c r="D476" s="10">
        <v>7</v>
      </c>
      <c r="E476" s="10">
        <v>19</v>
      </c>
      <c r="F476" s="10" t="s">
        <v>7</v>
      </c>
      <c r="H476" s="10">
        <v>1</v>
      </c>
      <c r="K476" s="13" t="s">
        <v>17</v>
      </c>
      <c r="L476" s="14" t="s">
        <v>47</v>
      </c>
      <c r="N476" s="12" t="s">
        <v>57</v>
      </c>
    </row>
    <row r="477" spans="1:15" ht="14.25" customHeight="1" x14ac:dyDescent="0.2">
      <c r="A477" s="10">
        <v>2010</v>
      </c>
      <c r="B477" s="11">
        <v>41892</v>
      </c>
      <c r="C477" s="12" t="s">
        <v>20</v>
      </c>
      <c r="D477" s="10">
        <v>6</v>
      </c>
      <c r="E477" s="10">
        <v>19</v>
      </c>
      <c r="F477" s="10" t="s">
        <v>7</v>
      </c>
      <c r="H477" s="10">
        <v>1</v>
      </c>
      <c r="K477" s="13" t="s">
        <v>17</v>
      </c>
      <c r="L477" s="14" t="s">
        <v>47</v>
      </c>
      <c r="N477" s="12" t="s">
        <v>57</v>
      </c>
    </row>
    <row r="478" spans="1:15" ht="14.25" customHeight="1" x14ac:dyDescent="0.2">
      <c r="A478" s="10">
        <v>2010</v>
      </c>
      <c r="B478" s="11">
        <v>41899</v>
      </c>
      <c r="C478" s="12" t="s">
        <v>60</v>
      </c>
      <c r="D478" s="10">
        <v>14</v>
      </c>
      <c r="E478" s="10">
        <v>6</v>
      </c>
      <c r="F478" s="10" t="s">
        <v>6</v>
      </c>
      <c r="G478" s="10">
        <v>1</v>
      </c>
      <c r="K478" s="13" t="s">
        <v>16</v>
      </c>
      <c r="L478" s="14" t="s">
        <v>62</v>
      </c>
      <c r="N478" s="12" t="s">
        <v>57</v>
      </c>
    </row>
    <row r="479" spans="1:15" ht="14.25" customHeight="1" x14ac:dyDescent="0.2">
      <c r="A479" s="10">
        <v>2010</v>
      </c>
      <c r="B479" s="11">
        <v>41906</v>
      </c>
      <c r="C479" s="12" t="s">
        <v>31</v>
      </c>
      <c r="D479" s="10">
        <v>14</v>
      </c>
      <c r="E479" s="10">
        <v>32</v>
      </c>
      <c r="F479" s="10" t="s">
        <v>7</v>
      </c>
      <c r="H479" s="10">
        <v>1</v>
      </c>
      <c r="K479" s="13" t="s">
        <v>16</v>
      </c>
      <c r="L479" s="14" t="s">
        <v>31</v>
      </c>
      <c r="N479" s="12" t="s">
        <v>57</v>
      </c>
    </row>
    <row r="480" spans="1:15" ht="14.25" customHeight="1" x14ac:dyDescent="0.2">
      <c r="A480" s="10">
        <v>2010</v>
      </c>
      <c r="B480" s="11">
        <v>41920</v>
      </c>
      <c r="C480" s="12" t="s">
        <v>50</v>
      </c>
      <c r="D480" s="10">
        <v>21</v>
      </c>
      <c r="E480" s="10">
        <v>14</v>
      </c>
      <c r="F480" s="10" t="s">
        <v>6</v>
      </c>
      <c r="G480" s="10">
        <v>1</v>
      </c>
      <c r="K480" s="13" t="s">
        <v>16</v>
      </c>
      <c r="L480" s="14" t="s">
        <v>54</v>
      </c>
      <c r="N480" s="12" t="s">
        <v>57</v>
      </c>
    </row>
    <row r="481" spans="1:15" ht="14.25" customHeight="1" x14ac:dyDescent="0.2">
      <c r="A481" s="10">
        <v>2010</v>
      </c>
      <c r="B481" s="11">
        <v>41927</v>
      </c>
      <c r="C481" s="12" t="s">
        <v>41</v>
      </c>
      <c r="D481" s="10">
        <v>6</v>
      </c>
      <c r="E481" s="10">
        <v>40</v>
      </c>
      <c r="F481" s="10" t="s">
        <v>7</v>
      </c>
      <c r="H481" s="10">
        <v>1</v>
      </c>
      <c r="K481" s="13" t="s">
        <v>16</v>
      </c>
      <c r="L481" s="14" t="s">
        <v>41</v>
      </c>
      <c r="M481" s="14" t="s">
        <v>42</v>
      </c>
      <c r="N481" s="12" t="s">
        <v>57</v>
      </c>
    </row>
    <row r="482" spans="1:15" ht="14.25" customHeight="1" x14ac:dyDescent="0.2">
      <c r="A482" s="10">
        <v>2010</v>
      </c>
      <c r="B482" s="11">
        <v>41934</v>
      </c>
      <c r="C482" s="12" t="s">
        <v>46</v>
      </c>
      <c r="D482" s="10">
        <v>3</v>
      </c>
      <c r="E482" s="10">
        <v>38</v>
      </c>
      <c r="F482" s="10" t="s">
        <v>7</v>
      </c>
      <c r="H482" s="10">
        <v>1</v>
      </c>
      <c r="K482" s="13" t="s">
        <v>16</v>
      </c>
      <c r="L482" s="14" t="s">
        <v>52</v>
      </c>
      <c r="M482" s="14" t="s">
        <v>53</v>
      </c>
      <c r="N482" s="12" t="s">
        <v>57</v>
      </c>
    </row>
    <row r="483" spans="1:15" ht="14.25" customHeight="1" x14ac:dyDescent="0.2">
      <c r="A483" s="10">
        <v>2010</v>
      </c>
      <c r="B483" s="11">
        <v>41941</v>
      </c>
      <c r="C483" s="12" t="s">
        <v>44</v>
      </c>
      <c r="D483" s="10">
        <v>10</v>
      </c>
      <c r="E483" s="10">
        <v>38</v>
      </c>
      <c r="F483" s="10" t="s">
        <v>7</v>
      </c>
      <c r="H483" s="10">
        <v>1</v>
      </c>
      <c r="K483" s="13" t="s">
        <v>17</v>
      </c>
      <c r="L483" s="14" t="s">
        <v>47</v>
      </c>
      <c r="N483" s="12" t="s">
        <v>57</v>
      </c>
    </row>
    <row r="484" spans="1:15" ht="14.25" customHeight="1" x14ac:dyDescent="0.2">
      <c r="A484" s="10">
        <v>2010</v>
      </c>
      <c r="B484" s="11">
        <v>41948</v>
      </c>
      <c r="C484" s="12" t="s">
        <v>49</v>
      </c>
      <c r="D484" s="10">
        <v>21</v>
      </c>
      <c r="E484" s="10">
        <v>6</v>
      </c>
      <c r="F484" s="10" t="s">
        <v>6</v>
      </c>
      <c r="G484" s="10">
        <v>1</v>
      </c>
      <c r="K484" s="13" t="s">
        <v>17</v>
      </c>
      <c r="L484" s="14" t="s">
        <v>47</v>
      </c>
      <c r="N484" s="12" t="s">
        <v>57</v>
      </c>
    </row>
    <row r="485" spans="1:15" ht="14.25" customHeight="1" x14ac:dyDescent="0.2">
      <c r="A485" s="38">
        <v>2011</v>
      </c>
      <c r="B485" s="39">
        <v>41877</v>
      </c>
      <c r="C485" s="40" t="s">
        <v>23</v>
      </c>
      <c r="D485" s="38">
        <v>7</v>
      </c>
      <c r="E485" s="38">
        <v>42</v>
      </c>
      <c r="F485" s="38" t="s">
        <v>7</v>
      </c>
      <c r="G485" s="38"/>
      <c r="H485" s="38">
        <v>1</v>
      </c>
      <c r="I485" s="38"/>
      <c r="J485" s="38"/>
      <c r="K485" s="41" t="s">
        <v>17</v>
      </c>
      <c r="L485" s="42" t="s">
        <v>47</v>
      </c>
      <c r="M485" s="42"/>
      <c r="N485" s="40" t="s">
        <v>57</v>
      </c>
      <c r="O485" s="40"/>
    </row>
    <row r="486" spans="1:15" ht="14.25" customHeight="1" x14ac:dyDescent="0.2">
      <c r="A486" s="38">
        <v>2011</v>
      </c>
      <c r="B486" s="39">
        <v>41891</v>
      </c>
      <c r="C486" s="40" t="s">
        <v>20</v>
      </c>
      <c r="D486" s="38">
        <v>0</v>
      </c>
      <c r="E486" s="38">
        <v>34</v>
      </c>
      <c r="F486" s="38" t="s">
        <v>7</v>
      </c>
      <c r="G486" s="38"/>
      <c r="H486" s="38">
        <v>1</v>
      </c>
      <c r="I486" s="38"/>
      <c r="J486" s="38"/>
      <c r="K486" s="41" t="s">
        <v>16</v>
      </c>
      <c r="L486" s="42" t="s">
        <v>26</v>
      </c>
      <c r="M486" s="42"/>
      <c r="N486" s="40" t="s">
        <v>57</v>
      </c>
      <c r="O486" s="40"/>
    </row>
    <row r="487" spans="1:15" ht="14.25" customHeight="1" x14ac:dyDescent="0.2">
      <c r="A487" s="38">
        <v>2011</v>
      </c>
      <c r="B487" s="39">
        <v>41898</v>
      </c>
      <c r="C487" s="40" t="s">
        <v>60</v>
      </c>
      <c r="D487" s="38">
        <v>21</v>
      </c>
      <c r="E487" s="38">
        <v>20</v>
      </c>
      <c r="F487" s="38" t="s">
        <v>6</v>
      </c>
      <c r="G487" s="38">
        <v>1</v>
      </c>
      <c r="H487" s="38"/>
      <c r="I487" s="38"/>
      <c r="J487" s="38"/>
      <c r="K487" s="41" t="s">
        <v>17</v>
      </c>
      <c r="L487" s="42" t="s">
        <v>47</v>
      </c>
      <c r="M487" s="42"/>
      <c r="N487" s="40" t="s">
        <v>57</v>
      </c>
      <c r="O487" s="40"/>
    </row>
    <row r="488" spans="1:15" ht="14.25" customHeight="1" x14ac:dyDescent="0.2">
      <c r="A488" s="38">
        <v>2011</v>
      </c>
      <c r="B488" s="39">
        <v>41912</v>
      </c>
      <c r="C488" s="40" t="s">
        <v>21</v>
      </c>
      <c r="D488" s="38">
        <v>14</v>
      </c>
      <c r="E488" s="38">
        <v>36</v>
      </c>
      <c r="F488" s="38" t="s">
        <v>7</v>
      </c>
      <c r="G488" s="38"/>
      <c r="H488" s="38">
        <v>1</v>
      </c>
      <c r="I488" s="38"/>
      <c r="J488" s="38"/>
      <c r="K488" s="41" t="s">
        <v>17</v>
      </c>
      <c r="L488" s="42" t="s">
        <v>47</v>
      </c>
      <c r="M488" s="42"/>
      <c r="N488" s="40" t="s">
        <v>57</v>
      </c>
      <c r="O488" s="40"/>
    </row>
    <row r="489" spans="1:15" ht="14.25" customHeight="1" x14ac:dyDescent="0.2">
      <c r="A489" s="38">
        <v>2011</v>
      </c>
      <c r="B489" s="39">
        <v>41919</v>
      </c>
      <c r="C489" s="40" t="s">
        <v>49</v>
      </c>
      <c r="D489" s="38">
        <v>62</v>
      </c>
      <c r="E489" s="38">
        <v>21</v>
      </c>
      <c r="F489" s="38" t="s">
        <v>6</v>
      </c>
      <c r="G489" s="38">
        <v>1</v>
      </c>
      <c r="H489" s="38"/>
      <c r="I489" s="38"/>
      <c r="J489" s="38"/>
      <c r="K489" s="41" t="s">
        <v>16</v>
      </c>
      <c r="L489" s="42" t="s">
        <v>56</v>
      </c>
      <c r="M489" s="42"/>
      <c r="N489" s="40" t="s">
        <v>57</v>
      </c>
      <c r="O489" s="40"/>
    </row>
    <row r="490" spans="1:15" ht="14.25" customHeight="1" x14ac:dyDescent="0.2">
      <c r="A490" s="38">
        <v>2011</v>
      </c>
      <c r="B490" s="39">
        <v>41926</v>
      </c>
      <c r="C490" s="40" t="s">
        <v>50</v>
      </c>
      <c r="D490" s="38">
        <v>35</v>
      </c>
      <c r="E490" s="38">
        <v>12</v>
      </c>
      <c r="F490" s="38" t="s">
        <v>6</v>
      </c>
      <c r="G490" s="38">
        <v>1</v>
      </c>
      <c r="H490" s="38"/>
      <c r="I490" s="38"/>
      <c r="J490" s="38"/>
      <c r="K490" s="41" t="s">
        <v>17</v>
      </c>
      <c r="L490" s="42" t="s">
        <v>47</v>
      </c>
      <c r="M490" s="42"/>
      <c r="N490" s="40" t="s">
        <v>57</v>
      </c>
      <c r="O490" s="40"/>
    </row>
    <row r="491" spans="1:15" ht="14.25" customHeight="1" x14ac:dyDescent="0.2">
      <c r="A491" s="38">
        <v>2011</v>
      </c>
      <c r="B491" s="39">
        <v>41933</v>
      </c>
      <c r="C491" s="40" t="s">
        <v>41</v>
      </c>
      <c r="D491" s="38">
        <v>29</v>
      </c>
      <c r="E491" s="38">
        <v>45</v>
      </c>
      <c r="F491" s="38" t="s">
        <v>7</v>
      </c>
      <c r="G491" s="38"/>
      <c r="H491" s="38">
        <v>1</v>
      </c>
      <c r="I491" s="38"/>
      <c r="J491" s="38"/>
      <c r="K491" s="41" t="s">
        <v>17</v>
      </c>
      <c r="L491" s="42" t="s">
        <v>47</v>
      </c>
      <c r="M491" s="42"/>
      <c r="N491" s="40" t="s">
        <v>57</v>
      </c>
      <c r="O491" s="40"/>
    </row>
    <row r="492" spans="1:15" ht="14.25" customHeight="1" x14ac:dyDescent="0.2">
      <c r="A492" s="38">
        <v>2011</v>
      </c>
      <c r="B492" s="39">
        <v>41940</v>
      </c>
      <c r="C492" s="40" t="s">
        <v>46</v>
      </c>
      <c r="D492" s="38">
        <v>0</v>
      </c>
      <c r="E492" s="38">
        <v>42</v>
      </c>
      <c r="F492" s="38" t="s">
        <v>7</v>
      </c>
      <c r="G492" s="38"/>
      <c r="H492" s="38">
        <v>1</v>
      </c>
      <c r="I492" s="38"/>
      <c r="J492" s="38"/>
      <c r="K492" s="41" t="s">
        <v>17</v>
      </c>
      <c r="L492" s="42" t="s">
        <v>47</v>
      </c>
      <c r="M492" s="42"/>
      <c r="N492" s="40" t="s">
        <v>57</v>
      </c>
      <c r="O492" s="40"/>
    </row>
    <row r="493" spans="1:15" ht="14.25" customHeight="1" x14ac:dyDescent="0.2">
      <c r="A493" s="38">
        <v>2011</v>
      </c>
      <c r="B493" s="39">
        <v>41947</v>
      </c>
      <c r="C493" s="40" t="s">
        <v>44</v>
      </c>
      <c r="D493" s="38">
        <v>14</v>
      </c>
      <c r="E493" s="38">
        <v>28</v>
      </c>
      <c r="F493" s="38" t="s">
        <v>7</v>
      </c>
      <c r="G493" s="38"/>
      <c r="H493" s="38">
        <v>1</v>
      </c>
      <c r="I493" s="38"/>
      <c r="J493" s="38"/>
      <c r="K493" s="41" t="s">
        <v>16</v>
      </c>
      <c r="L493" s="42" t="s">
        <v>44</v>
      </c>
      <c r="M493" s="42"/>
      <c r="N493" s="40" t="s">
        <v>57</v>
      </c>
      <c r="O493" s="40"/>
    </row>
    <row r="494" spans="1:15" ht="14.25" customHeight="1" x14ac:dyDescent="0.2">
      <c r="A494" s="38">
        <v>2011</v>
      </c>
      <c r="B494" s="39">
        <v>41954</v>
      </c>
      <c r="C494" s="40" t="s">
        <v>40</v>
      </c>
      <c r="D494" s="38">
        <v>7</v>
      </c>
      <c r="E494" s="38">
        <v>64</v>
      </c>
      <c r="F494" s="38" t="s">
        <v>7</v>
      </c>
      <c r="G494" s="38"/>
      <c r="H494" s="38">
        <v>1</v>
      </c>
      <c r="I494" s="38"/>
      <c r="J494" s="38"/>
      <c r="K494" s="41" t="s">
        <v>16</v>
      </c>
      <c r="L494" s="42" t="s">
        <v>40</v>
      </c>
      <c r="M494" s="42"/>
      <c r="N494" s="40" t="s">
        <v>57</v>
      </c>
      <c r="O494" s="40" t="s">
        <v>69</v>
      </c>
    </row>
    <row r="495" spans="1:15" ht="14.25" customHeight="1" x14ac:dyDescent="0.2">
      <c r="A495" s="10">
        <v>2012</v>
      </c>
      <c r="B495" s="11">
        <v>41875</v>
      </c>
      <c r="C495" s="12" t="s">
        <v>23</v>
      </c>
      <c r="D495" s="10">
        <v>7</v>
      </c>
      <c r="E495" s="10">
        <v>26</v>
      </c>
      <c r="F495" s="10" t="s">
        <v>7</v>
      </c>
      <c r="H495" s="10">
        <v>1</v>
      </c>
      <c r="K495" s="13" t="s">
        <v>17</v>
      </c>
      <c r="L495" s="14" t="s">
        <v>47</v>
      </c>
      <c r="N495" s="12" t="s">
        <v>57</v>
      </c>
    </row>
    <row r="496" spans="1:15" ht="14.25" customHeight="1" x14ac:dyDescent="0.2">
      <c r="A496" s="10">
        <v>2012</v>
      </c>
      <c r="B496" s="11">
        <v>41882</v>
      </c>
      <c r="C496" s="12" t="s">
        <v>45</v>
      </c>
      <c r="D496" s="10">
        <v>43</v>
      </c>
      <c r="E496" s="10">
        <v>0</v>
      </c>
      <c r="F496" s="10" t="s">
        <v>6</v>
      </c>
      <c r="G496" s="10">
        <v>1</v>
      </c>
      <c r="K496" s="13" t="s">
        <v>17</v>
      </c>
      <c r="L496" s="14" t="s">
        <v>47</v>
      </c>
      <c r="N496" s="12" t="s">
        <v>57</v>
      </c>
    </row>
    <row r="497" spans="1:15" ht="14.25" customHeight="1" x14ac:dyDescent="0.2">
      <c r="A497" s="10">
        <v>2012</v>
      </c>
      <c r="B497" s="11">
        <v>41889</v>
      </c>
      <c r="C497" s="12" t="s">
        <v>20</v>
      </c>
      <c r="D497" s="10">
        <v>3</v>
      </c>
      <c r="E497" s="10">
        <v>44</v>
      </c>
      <c r="F497" s="10" t="s">
        <v>7</v>
      </c>
      <c r="H497" s="10">
        <v>1</v>
      </c>
      <c r="K497" s="13" t="s">
        <v>17</v>
      </c>
      <c r="L497" s="14" t="s">
        <v>47</v>
      </c>
      <c r="N497" s="12" t="s">
        <v>57</v>
      </c>
    </row>
    <row r="498" spans="1:15" ht="14.25" customHeight="1" x14ac:dyDescent="0.2">
      <c r="A498" s="10">
        <v>2012</v>
      </c>
      <c r="B498" s="11">
        <v>41896</v>
      </c>
      <c r="C498" s="12" t="s">
        <v>60</v>
      </c>
      <c r="D498" s="10">
        <v>7</v>
      </c>
      <c r="E498" s="10">
        <v>57</v>
      </c>
      <c r="F498" s="10" t="s">
        <v>7</v>
      </c>
      <c r="H498" s="10">
        <v>1</v>
      </c>
      <c r="K498" s="13" t="s">
        <v>16</v>
      </c>
      <c r="L498" s="14" t="s">
        <v>62</v>
      </c>
      <c r="N498" s="12" t="s">
        <v>57</v>
      </c>
    </row>
    <row r="499" spans="1:15" ht="14.25" customHeight="1" x14ac:dyDescent="0.2">
      <c r="A499" s="10">
        <v>2012</v>
      </c>
      <c r="B499" s="11">
        <v>41910</v>
      </c>
      <c r="C499" s="12" t="s">
        <v>21</v>
      </c>
      <c r="D499" s="10">
        <v>42</v>
      </c>
      <c r="E499" s="10">
        <v>0</v>
      </c>
      <c r="F499" s="10" t="s">
        <v>6</v>
      </c>
      <c r="G499" s="10">
        <v>1</v>
      </c>
      <c r="K499" s="13" t="s">
        <v>16</v>
      </c>
      <c r="L499" s="14" t="s">
        <v>21</v>
      </c>
      <c r="N499" s="12" t="s">
        <v>57</v>
      </c>
    </row>
    <row r="500" spans="1:15" ht="14.25" customHeight="1" x14ac:dyDescent="0.2">
      <c r="A500" s="10">
        <v>2012</v>
      </c>
      <c r="B500" s="11">
        <v>41917</v>
      </c>
      <c r="C500" s="12" t="s">
        <v>49</v>
      </c>
      <c r="D500" s="10">
        <v>49</v>
      </c>
      <c r="E500" s="10">
        <v>6</v>
      </c>
      <c r="F500" s="10" t="s">
        <v>6</v>
      </c>
      <c r="G500" s="10">
        <v>1</v>
      </c>
      <c r="K500" s="13" t="s">
        <v>17</v>
      </c>
      <c r="L500" s="14" t="s">
        <v>47</v>
      </c>
      <c r="N500" s="12" t="s">
        <v>57</v>
      </c>
    </row>
    <row r="501" spans="1:15" ht="14.25" customHeight="1" x14ac:dyDescent="0.2">
      <c r="A501" s="10">
        <v>2012</v>
      </c>
      <c r="B501" s="11">
        <v>41924</v>
      </c>
      <c r="C501" s="12" t="s">
        <v>50</v>
      </c>
      <c r="D501" s="10">
        <v>37</v>
      </c>
      <c r="E501" s="10">
        <v>36</v>
      </c>
      <c r="F501" s="10" t="s">
        <v>6</v>
      </c>
      <c r="G501" s="10">
        <v>1</v>
      </c>
      <c r="K501" s="13" t="s">
        <v>16</v>
      </c>
      <c r="L501" s="14" t="s">
        <v>54</v>
      </c>
      <c r="N501" s="12" t="s">
        <v>57</v>
      </c>
    </row>
    <row r="502" spans="1:15" ht="14.25" customHeight="1" x14ac:dyDescent="0.2">
      <c r="A502" s="10">
        <v>2012</v>
      </c>
      <c r="B502" s="11">
        <v>41931</v>
      </c>
      <c r="C502" s="12" t="s">
        <v>41</v>
      </c>
      <c r="D502" s="10">
        <v>7</v>
      </c>
      <c r="E502" s="10">
        <v>45</v>
      </c>
      <c r="F502" s="10" t="s">
        <v>7</v>
      </c>
      <c r="H502" s="10">
        <v>1</v>
      </c>
      <c r="K502" s="13" t="s">
        <v>16</v>
      </c>
      <c r="L502" s="14" t="s">
        <v>41</v>
      </c>
      <c r="M502" s="14" t="s">
        <v>42</v>
      </c>
      <c r="N502" s="12" t="s">
        <v>57</v>
      </c>
    </row>
    <row r="503" spans="1:15" ht="14.25" customHeight="1" x14ac:dyDescent="0.2">
      <c r="A503" s="10">
        <v>2012</v>
      </c>
      <c r="B503" s="11">
        <v>41938</v>
      </c>
      <c r="C503" s="12" t="s">
        <v>46</v>
      </c>
      <c r="D503" s="10">
        <v>17</v>
      </c>
      <c r="E503" s="10">
        <v>55</v>
      </c>
      <c r="F503" s="10" t="s">
        <v>7</v>
      </c>
      <c r="H503" s="10">
        <v>1</v>
      </c>
      <c r="K503" s="13" t="s">
        <v>16</v>
      </c>
      <c r="L503" s="14" t="s">
        <v>52</v>
      </c>
      <c r="M503" s="14" t="s">
        <v>53</v>
      </c>
      <c r="N503" s="12" t="s">
        <v>57</v>
      </c>
    </row>
    <row r="504" spans="1:15" ht="14.25" customHeight="1" x14ac:dyDescent="0.2">
      <c r="A504" s="10">
        <v>2012</v>
      </c>
      <c r="B504" s="11">
        <v>41945</v>
      </c>
      <c r="C504" s="12" t="s">
        <v>44</v>
      </c>
      <c r="D504" s="10">
        <v>30</v>
      </c>
      <c r="E504" s="10">
        <v>31</v>
      </c>
      <c r="F504" s="10" t="s">
        <v>7</v>
      </c>
      <c r="H504" s="10">
        <v>1</v>
      </c>
      <c r="K504" s="13" t="s">
        <v>17</v>
      </c>
      <c r="L504" s="14" t="s">
        <v>47</v>
      </c>
      <c r="N504" s="12" t="s">
        <v>57</v>
      </c>
    </row>
    <row r="505" spans="1:15" ht="14.25" customHeight="1" x14ac:dyDescent="0.2">
      <c r="A505" s="10">
        <v>2012</v>
      </c>
      <c r="B505" s="11">
        <v>41953</v>
      </c>
      <c r="C505" s="12" t="s">
        <v>23</v>
      </c>
      <c r="D505" s="10">
        <v>21</v>
      </c>
      <c r="E505" s="10">
        <v>42</v>
      </c>
      <c r="F505" s="10" t="s">
        <v>7</v>
      </c>
      <c r="H505" s="10">
        <v>1</v>
      </c>
      <c r="L505" s="14"/>
      <c r="N505" s="12" t="s">
        <v>57</v>
      </c>
      <c r="O505" s="12" t="s">
        <v>70</v>
      </c>
    </row>
    <row r="506" spans="1:15" ht="14.25" customHeight="1" x14ac:dyDescent="0.2">
      <c r="A506" s="38">
        <v>2013</v>
      </c>
      <c r="B506" s="39">
        <v>41881</v>
      </c>
      <c r="C506" s="40" t="s">
        <v>21</v>
      </c>
      <c r="D506" s="38">
        <v>41</v>
      </c>
      <c r="E506" s="38">
        <v>8</v>
      </c>
      <c r="F506" s="38" t="s">
        <v>6</v>
      </c>
      <c r="G506" s="38">
        <v>1</v>
      </c>
      <c r="H506" s="38"/>
      <c r="I506" s="38"/>
      <c r="J506" s="38"/>
      <c r="K506" s="41" t="s">
        <v>17</v>
      </c>
      <c r="L506" s="42" t="s">
        <v>47</v>
      </c>
      <c r="M506" s="42"/>
      <c r="N506" s="40" t="s">
        <v>57</v>
      </c>
      <c r="O506" s="40"/>
    </row>
    <row r="507" spans="1:15" ht="14.25" customHeight="1" x14ac:dyDescent="0.2">
      <c r="A507" s="38">
        <v>2013</v>
      </c>
      <c r="B507" s="39">
        <v>41888</v>
      </c>
      <c r="C507" s="40" t="s">
        <v>45</v>
      </c>
      <c r="D507" s="38">
        <v>34</v>
      </c>
      <c r="E507" s="38">
        <v>33</v>
      </c>
      <c r="F507" s="38" t="s">
        <v>6</v>
      </c>
      <c r="G507" s="38">
        <v>1</v>
      </c>
      <c r="H507" s="38"/>
      <c r="I507" s="38"/>
      <c r="J507" s="38"/>
      <c r="K507" s="41" t="s">
        <v>16</v>
      </c>
      <c r="L507" s="42" t="s">
        <v>55</v>
      </c>
      <c r="M507" s="42"/>
      <c r="N507" s="40" t="s">
        <v>57</v>
      </c>
      <c r="O507" s="40"/>
    </row>
    <row r="508" spans="1:15" ht="14.25" customHeight="1" x14ac:dyDescent="0.2">
      <c r="A508" s="38">
        <v>2013</v>
      </c>
      <c r="B508" s="39">
        <v>41895</v>
      </c>
      <c r="C508" s="40" t="s">
        <v>20</v>
      </c>
      <c r="D508" s="38">
        <v>6</v>
      </c>
      <c r="E508" s="38">
        <v>34</v>
      </c>
      <c r="F508" s="38" t="s">
        <v>7</v>
      </c>
      <c r="G508" s="38"/>
      <c r="H508" s="38">
        <v>1</v>
      </c>
      <c r="I508" s="38"/>
      <c r="J508" s="38"/>
      <c r="K508" s="41" t="s">
        <v>16</v>
      </c>
      <c r="L508" s="42" t="s">
        <v>26</v>
      </c>
      <c r="M508" s="42"/>
      <c r="N508" s="40" t="s">
        <v>57</v>
      </c>
      <c r="O508" s="40"/>
    </row>
    <row r="509" spans="1:15" ht="14.25" customHeight="1" x14ac:dyDescent="0.2">
      <c r="A509" s="38">
        <v>2013</v>
      </c>
      <c r="B509" s="39">
        <v>41902</v>
      </c>
      <c r="C509" s="40" t="s">
        <v>60</v>
      </c>
      <c r="D509" s="38">
        <v>49</v>
      </c>
      <c r="E509" s="38">
        <v>22</v>
      </c>
      <c r="F509" s="38" t="s">
        <v>6</v>
      </c>
      <c r="G509" s="38">
        <v>1</v>
      </c>
      <c r="H509" s="38"/>
      <c r="I509" s="38"/>
      <c r="J509" s="38"/>
      <c r="K509" s="41" t="s">
        <v>17</v>
      </c>
      <c r="L509" s="42" t="s">
        <v>47</v>
      </c>
      <c r="M509" s="42"/>
      <c r="N509" s="40" t="s">
        <v>57</v>
      </c>
      <c r="O509" s="40"/>
    </row>
    <row r="510" spans="1:15" ht="14.25" customHeight="1" x14ac:dyDescent="0.2">
      <c r="A510" s="38">
        <v>2013</v>
      </c>
      <c r="B510" s="39">
        <v>41909</v>
      </c>
      <c r="C510" s="40" t="s">
        <v>18</v>
      </c>
      <c r="D510" s="38">
        <v>39</v>
      </c>
      <c r="E510" s="38">
        <v>55</v>
      </c>
      <c r="F510" s="38" t="s">
        <v>7</v>
      </c>
      <c r="G510" s="38"/>
      <c r="H510" s="38">
        <v>1</v>
      </c>
      <c r="I510" s="38"/>
      <c r="J510" s="38"/>
      <c r="K510" s="41" t="s">
        <v>16</v>
      </c>
      <c r="L510" s="42" t="s">
        <v>18</v>
      </c>
      <c r="M510" s="42" t="s">
        <v>28</v>
      </c>
      <c r="N510" s="40" t="s">
        <v>57</v>
      </c>
      <c r="O510" s="40"/>
    </row>
    <row r="511" spans="1:15" ht="14.25" customHeight="1" x14ac:dyDescent="0.2">
      <c r="A511" s="38">
        <v>2013</v>
      </c>
      <c r="B511" s="39">
        <v>41923</v>
      </c>
      <c r="C511" s="40" t="s">
        <v>49</v>
      </c>
      <c r="D511" s="38">
        <v>49</v>
      </c>
      <c r="E511" s="38">
        <v>14</v>
      </c>
      <c r="F511" s="38" t="s">
        <v>6</v>
      </c>
      <c r="G511" s="38">
        <v>1</v>
      </c>
      <c r="H511" s="38"/>
      <c r="I511" s="38"/>
      <c r="J511" s="38"/>
      <c r="K511" s="41" t="s">
        <v>16</v>
      </c>
      <c r="L511" s="42" t="s">
        <v>56</v>
      </c>
      <c r="M511" s="42"/>
      <c r="N511" s="40" t="s">
        <v>57</v>
      </c>
      <c r="O511" s="40"/>
    </row>
    <row r="512" spans="1:15" ht="14.25" customHeight="1" x14ac:dyDescent="0.2">
      <c r="A512" s="38">
        <v>2013</v>
      </c>
      <c r="B512" s="39">
        <v>41930</v>
      </c>
      <c r="C512" s="40" t="s">
        <v>50</v>
      </c>
      <c r="D512" s="38">
        <v>32</v>
      </c>
      <c r="E512" s="38">
        <v>29</v>
      </c>
      <c r="F512" s="38" t="s">
        <v>6</v>
      </c>
      <c r="G512" s="38">
        <v>1</v>
      </c>
      <c r="H512" s="38"/>
      <c r="I512" s="38"/>
      <c r="J512" s="38"/>
      <c r="K512" s="41" t="s">
        <v>17</v>
      </c>
      <c r="L512" s="42" t="s">
        <v>47</v>
      </c>
      <c r="M512" s="42"/>
      <c r="N512" s="40" t="s">
        <v>57</v>
      </c>
      <c r="O512" s="40"/>
    </row>
    <row r="513" spans="1:15" ht="14.25" customHeight="1" x14ac:dyDescent="0.2">
      <c r="A513" s="38">
        <v>2013</v>
      </c>
      <c r="B513" s="39">
        <v>41937</v>
      </c>
      <c r="C513" s="40" t="s">
        <v>41</v>
      </c>
      <c r="D513" s="38">
        <v>41</v>
      </c>
      <c r="E513" s="38">
        <v>18</v>
      </c>
      <c r="F513" s="38" t="s">
        <v>6</v>
      </c>
      <c r="G513" s="38">
        <v>1</v>
      </c>
      <c r="H513" s="38"/>
      <c r="I513" s="38"/>
      <c r="J513" s="38"/>
      <c r="K513" s="41" t="s">
        <v>17</v>
      </c>
      <c r="L513" s="42" t="s">
        <v>47</v>
      </c>
      <c r="M513" s="42"/>
      <c r="N513" s="40" t="s">
        <v>57</v>
      </c>
      <c r="O513" s="40"/>
    </row>
    <row r="514" spans="1:15" ht="14.25" customHeight="1" x14ac:dyDescent="0.2">
      <c r="A514" s="38">
        <v>2013</v>
      </c>
      <c r="B514" s="39">
        <v>41944</v>
      </c>
      <c r="C514" s="40" t="s">
        <v>46</v>
      </c>
      <c r="D514" s="38">
        <v>34</v>
      </c>
      <c r="E514" s="38">
        <v>25</v>
      </c>
      <c r="F514" s="38" t="s">
        <v>6</v>
      </c>
      <c r="G514" s="38">
        <v>1</v>
      </c>
      <c r="H514" s="38"/>
      <c r="I514" s="38"/>
      <c r="J514" s="38"/>
      <c r="K514" s="41" t="s">
        <v>17</v>
      </c>
      <c r="L514" s="42" t="s">
        <v>47</v>
      </c>
      <c r="M514" s="42"/>
      <c r="N514" s="40" t="s">
        <v>57</v>
      </c>
      <c r="O514" s="40"/>
    </row>
    <row r="515" spans="1:15" ht="14.25" customHeight="1" x14ac:dyDescent="0.2">
      <c r="A515" s="38">
        <v>2013</v>
      </c>
      <c r="B515" s="39">
        <v>41951</v>
      </c>
      <c r="C515" s="40" t="s">
        <v>44</v>
      </c>
      <c r="D515" s="38">
        <v>13</v>
      </c>
      <c r="E515" s="38">
        <v>28</v>
      </c>
      <c r="F515" s="38" t="s">
        <v>7</v>
      </c>
      <c r="G515" s="38"/>
      <c r="H515" s="38">
        <v>1</v>
      </c>
      <c r="I515" s="38"/>
      <c r="J515" s="38"/>
      <c r="K515" s="41" t="s">
        <v>16</v>
      </c>
      <c r="L515" s="42" t="s">
        <v>44</v>
      </c>
      <c r="M515" s="42"/>
      <c r="N515" s="40" t="s">
        <v>57</v>
      </c>
      <c r="O515" s="40"/>
    </row>
    <row r="516" spans="1:15" ht="14.25" customHeight="1" x14ac:dyDescent="0.2">
      <c r="A516" s="38">
        <v>2013</v>
      </c>
      <c r="B516" s="39">
        <v>41958</v>
      </c>
      <c r="C516" s="40" t="s">
        <v>71</v>
      </c>
      <c r="D516" s="38">
        <v>21</v>
      </c>
      <c r="E516" s="38">
        <v>29</v>
      </c>
      <c r="F516" s="38" t="s">
        <v>7</v>
      </c>
      <c r="G516" s="38"/>
      <c r="H516" s="38">
        <v>1</v>
      </c>
      <c r="I516" s="38"/>
      <c r="J516" s="38"/>
      <c r="K516" s="41" t="s">
        <v>17</v>
      </c>
      <c r="L516" s="42" t="s">
        <v>47</v>
      </c>
      <c r="M516" s="42"/>
      <c r="N516" s="40" t="s">
        <v>57</v>
      </c>
      <c r="O516" s="40" t="s">
        <v>65</v>
      </c>
    </row>
    <row r="517" spans="1:15" ht="14.25" customHeight="1" x14ac:dyDescent="0.2">
      <c r="A517" s="10">
        <v>2014</v>
      </c>
      <c r="B517" s="11">
        <v>41880</v>
      </c>
      <c r="C517" s="12" t="s">
        <v>21</v>
      </c>
      <c r="D517" s="10">
        <v>62</v>
      </c>
      <c r="E517" s="10">
        <v>72</v>
      </c>
      <c r="F517" s="10" t="s">
        <v>7</v>
      </c>
      <c r="H517" s="10">
        <v>1</v>
      </c>
      <c r="K517" s="13" t="s">
        <v>16</v>
      </c>
      <c r="L517" s="14" t="s">
        <v>21</v>
      </c>
      <c r="N517" s="12" t="s">
        <v>57</v>
      </c>
    </row>
    <row r="518" spans="1:15" ht="14.25" customHeight="1" x14ac:dyDescent="0.2">
      <c r="A518" s="10">
        <v>2014</v>
      </c>
      <c r="B518" s="11">
        <v>41887</v>
      </c>
      <c r="C518" s="12" t="s">
        <v>45</v>
      </c>
      <c r="D518" s="10">
        <v>32</v>
      </c>
      <c r="E518" s="10">
        <v>41</v>
      </c>
      <c r="F518" s="10" t="s">
        <v>7</v>
      </c>
      <c r="H518" s="10">
        <v>1</v>
      </c>
      <c r="K518" s="13" t="s">
        <v>17</v>
      </c>
      <c r="L518" s="14" t="s">
        <v>47</v>
      </c>
      <c r="N518" s="12" t="s">
        <v>57</v>
      </c>
    </row>
    <row r="519" spans="1:15" ht="14.25" customHeight="1" x14ac:dyDescent="0.2">
      <c r="A519" s="10">
        <v>2014</v>
      </c>
      <c r="B519" s="11">
        <v>41894</v>
      </c>
      <c r="C519" s="12" t="s">
        <v>20</v>
      </c>
      <c r="D519" s="10">
        <v>21</v>
      </c>
      <c r="E519" s="10">
        <v>26</v>
      </c>
      <c r="F519" s="10" t="s">
        <v>7</v>
      </c>
      <c r="H519" s="10">
        <v>1</v>
      </c>
      <c r="K519" s="13" t="s">
        <v>17</v>
      </c>
      <c r="L519" s="14" t="s">
        <v>47</v>
      </c>
      <c r="N519" s="12" t="s">
        <v>57</v>
      </c>
    </row>
    <row r="520" spans="1:15" ht="14.25" customHeight="1" x14ac:dyDescent="0.2">
      <c r="A520" s="10">
        <v>2014</v>
      </c>
      <c r="B520" s="11">
        <v>41901</v>
      </c>
      <c r="C520" s="12" t="s">
        <v>60</v>
      </c>
      <c r="D520" s="10">
        <v>22</v>
      </c>
      <c r="E520" s="10">
        <v>32</v>
      </c>
      <c r="F520" s="10" t="s">
        <v>7</v>
      </c>
      <c r="H520" s="10">
        <v>1</v>
      </c>
      <c r="K520" s="13" t="s">
        <v>16</v>
      </c>
      <c r="L520" s="14" t="s">
        <v>62</v>
      </c>
      <c r="N520" s="12" t="s">
        <v>57</v>
      </c>
    </row>
    <row r="521" spans="1:15" ht="14.25" customHeight="1" x14ac:dyDescent="0.2">
      <c r="A521" s="10">
        <v>2014</v>
      </c>
      <c r="B521" s="11">
        <v>41908</v>
      </c>
      <c r="C521" s="12" t="s">
        <v>18</v>
      </c>
      <c r="D521" s="10">
        <v>0</v>
      </c>
      <c r="E521" s="10">
        <v>54</v>
      </c>
      <c r="F521" s="10" t="s">
        <v>7</v>
      </c>
      <c r="H521" s="10">
        <v>1</v>
      </c>
      <c r="K521" s="13" t="s">
        <v>17</v>
      </c>
      <c r="L521" s="14" t="s">
        <v>47</v>
      </c>
      <c r="N521" s="12" t="s">
        <v>57</v>
      </c>
    </row>
    <row r="522" spans="1:15" ht="14.25" customHeight="1" x14ac:dyDescent="0.2">
      <c r="A522" s="10">
        <v>2014</v>
      </c>
      <c r="B522" s="11">
        <v>41922</v>
      </c>
      <c r="C522" s="12" t="s">
        <v>49</v>
      </c>
      <c r="D522" s="10">
        <v>6</v>
      </c>
      <c r="E522" s="10">
        <v>34</v>
      </c>
      <c r="F522" s="10" t="s">
        <v>7</v>
      </c>
      <c r="H522" s="10">
        <v>1</v>
      </c>
      <c r="K522" s="13" t="s">
        <v>17</v>
      </c>
      <c r="L522" s="14" t="s">
        <v>47</v>
      </c>
      <c r="N522" s="12" t="s">
        <v>57</v>
      </c>
    </row>
    <row r="523" spans="1:15" ht="14.25" customHeight="1" x14ac:dyDescent="0.2">
      <c r="A523" s="10">
        <v>2014</v>
      </c>
      <c r="B523" s="11">
        <v>41929</v>
      </c>
      <c r="C523" s="12" t="s">
        <v>50</v>
      </c>
      <c r="D523" s="10">
        <v>7</v>
      </c>
      <c r="E523" s="10">
        <v>52</v>
      </c>
      <c r="F523" s="10" t="s">
        <v>7</v>
      </c>
      <c r="H523" s="10">
        <v>1</v>
      </c>
      <c r="K523" s="13" t="s">
        <v>16</v>
      </c>
      <c r="L523" s="14" t="s">
        <v>54</v>
      </c>
      <c r="N523" s="12" t="s">
        <v>57</v>
      </c>
    </row>
    <row r="524" spans="1:15" ht="14.25" customHeight="1" x14ac:dyDescent="0.2">
      <c r="A524" s="10">
        <v>2014</v>
      </c>
      <c r="B524" s="11">
        <v>41936</v>
      </c>
      <c r="C524" s="12" t="s">
        <v>41</v>
      </c>
      <c r="D524" s="10">
        <v>35</v>
      </c>
      <c r="E524" s="10">
        <v>34</v>
      </c>
      <c r="F524" s="10" t="s">
        <v>6</v>
      </c>
      <c r="G524" s="10">
        <v>1</v>
      </c>
      <c r="K524" s="13" t="s">
        <v>16</v>
      </c>
      <c r="L524" s="14" t="s">
        <v>41</v>
      </c>
      <c r="M524" s="14" t="s">
        <v>42</v>
      </c>
      <c r="N524" s="12" t="s">
        <v>57</v>
      </c>
    </row>
    <row r="525" spans="1:15" ht="14.25" customHeight="1" x14ac:dyDescent="0.2">
      <c r="A525" s="10">
        <v>2014</v>
      </c>
      <c r="B525" s="11">
        <v>41943</v>
      </c>
      <c r="C525" s="12" t="s">
        <v>46</v>
      </c>
      <c r="D525" s="10">
        <v>14</v>
      </c>
      <c r="E525" s="10">
        <v>49</v>
      </c>
      <c r="F525" s="10" t="s">
        <v>7</v>
      </c>
      <c r="H525" s="10">
        <v>1</v>
      </c>
      <c r="K525" s="13" t="s">
        <v>16</v>
      </c>
      <c r="L525" s="14" t="s">
        <v>52</v>
      </c>
      <c r="M525" s="14" t="s">
        <v>53</v>
      </c>
      <c r="N525" s="12" t="s">
        <v>57</v>
      </c>
    </row>
    <row r="526" spans="1:15" ht="14.25" customHeight="1" x14ac:dyDescent="0.2">
      <c r="A526" s="10">
        <v>2014</v>
      </c>
      <c r="B526" s="11">
        <v>41950</v>
      </c>
      <c r="C526" s="12" t="s">
        <v>44</v>
      </c>
      <c r="D526" s="10">
        <v>35</v>
      </c>
      <c r="E526" s="10">
        <v>20</v>
      </c>
      <c r="F526" s="10" t="s">
        <v>6</v>
      </c>
      <c r="G526" s="10">
        <v>1</v>
      </c>
      <c r="K526" s="13" t="s">
        <v>17</v>
      </c>
      <c r="L526" s="14" t="s">
        <v>47</v>
      </c>
      <c r="N526" s="12" t="s">
        <v>57</v>
      </c>
    </row>
    <row r="527" spans="1:15" ht="14.25" customHeight="1" x14ac:dyDescent="0.2">
      <c r="B527" s="11" t="s">
        <v>25</v>
      </c>
      <c r="C527" s="12" t="s">
        <v>25</v>
      </c>
      <c r="F527" s="10" t="str">
        <f>IF(D527="","",IF(D527&gt;E527,"W",IF(D527&lt;E527,"L","T")))</f>
        <v/>
      </c>
      <c r="G527" s="10" t="str">
        <f>IF(D527&gt;E527,1,"")</f>
        <v/>
      </c>
      <c r="H527" s="10" t="str">
        <f>IF(D527&lt;E527,1,"")</f>
        <v/>
      </c>
      <c r="I527" s="10" t="str">
        <f>IF(F527="T",1,"")</f>
        <v/>
      </c>
      <c r="K527" s="13" t="s">
        <v>25</v>
      </c>
      <c r="L527" s="14" t="str">
        <f>IF(K527="Home","Clendenin","")</f>
        <v/>
      </c>
      <c r="N527" s="12" t="s">
        <v>25</v>
      </c>
    </row>
    <row r="528" spans="1:15" ht="14.25" customHeight="1" x14ac:dyDescent="0.2">
      <c r="A528" s="15"/>
      <c r="D528" s="16">
        <f>SUM(D2:D527)</f>
        <v>8074</v>
      </c>
      <c r="E528" s="16">
        <f>SUM(E2:E527)</f>
        <v>12581</v>
      </c>
      <c r="G528" s="10">
        <f>SUM(G2:G527)</f>
        <v>180</v>
      </c>
      <c r="H528" s="10">
        <f>SUM(H2:H527)</f>
        <v>337</v>
      </c>
      <c r="I528" s="10">
        <f>SUM(I2:I527)</f>
        <v>8</v>
      </c>
      <c r="J528" s="17">
        <f>(G528+(I528/2))/(G528+H528+I528)</f>
        <v>0.3504761904761905</v>
      </c>
    </row>
    <row r="529" spans="1:6" ht="14.25" customHeight="1" x14ac:dyDescent="0.2">
      <c r="A529" s="15"/>
      <c r="D529" s="19">
        <f>AVERAGE(D2:D527)</f>
        <v>15.437858508604206</v>
      </c>
      <c r="E529" s="19">
        <f>AVERAGE(E2:E527)</f>
        <v>24.05544933078394</v>
      </c>
      <c r="F529" s="19">
        <f>D529-E529</f>
        <v>-8.6175908221797339</v>
      </c>
    </row>
    <row r="530" spans="1:6" ht="14.25" customHeight="1" x14ac:dyDescent="0.2"/>
  </sheetData>
  <conditionalFormatting sqref="F529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defaultGridColor="0" colorId="8" workbookViewId="0">
      <pane ySplit="1" topLeftCell="A26" activePane="bottomLeft" state="frozen"/>
      <selection pane="bottomLeft" activeCell="N36" sqref="N36"/>
    </sheetView>
  </sheetViews>
  <sheetFormatPr defaultRowHeight="14.85" customHeight="1" x14ac:dyDescent="0.2"/>
  <cols>
    <col min="1" max="1" width="5.28515625" style="28" customWidth="1"/>
    <col min="2" max="2" width="5" style="28" customWidth="1"/>
    <col min="3" max="3" width="5.42578125" style="28" customWidth="1"/>
    <col min="4" max="5" width="5.85546875" style="28" customWidth="1"/>
    <col min="6" max="6" width="7.42578125" style="28" customWidth="1"/>
    <col min="7" max="7" width="8" style="31" customWidth="1"/>
    <col min="8" max="8" width="8.140625" style="31" customWidth="1"/>
    <col min="9" max="10" width="7.85546875" style="32" customWidth="1"/>
    <col min="11" max="11" width="9.7109375" style="33" customWidth="1"/>
    <col min="12" max="12" width="7.28515625" style="33" customWidth="1"/>
    <col min="13" max="13" width="19.42578125" style="34" customWidth="1"/>
    <col min="14" max="14" width="22.42578125" style="34" customWidth="1"/>
    <col min="15" max="16" width="4.7109375" style="28" customWidth="1"/>
    <col min="17" max="17" width="4" style="28" customWidth="1"/>
    <col min="18" max="18" width="7.140625" style="29" customWidth="1"/>
    <col min="19" max="19" width="9.140625" style="28"/>
    <col min="20" max="20" width="9.140625" style="35"/>
    <col min="21" max="22" width="9.140625" style="28"/>
    <col min="23" max="16384" width="9.140625" style="34"/>
  </cols>
  <sheetData>
    <row r="1" spans="1:22" s="24" customFormat="1" ht="14.85" customHeight="1" x14ac:dyDescent="0.2">
      <c r="A1" s="20" t="s">
        <v>0</v>
      </c>
      <c r="B1" s="20" t="s">
        <v>32</v>
      </c>
      <c r="C1" s="20" t="s">
        <v>6</v>
      </c>
      <c r="D1" s="20" t="s">
        <v>7</v>
      </c>
      <c r="E1" s="20" t="s">
        <v>8</v>
      </c>
      <c r="F1" s="20" t="s">
        <v>33</v>
      </c>
      <c r="G1" s="21" t="s">
        <v>34</v>
      </c>
      <c r="H1" s="21" t="s">
        <v>35</v>
      </c>
      <c r="I1" s="22" t="s">
        <v>36</v>
      </c>
      <c r="J1" s="22" t="s">
        <v>36</v>
      </c>
      <c r="K1" s="23" t="s">
        <v>37</v>
      </c>
      <c r="L1" s="23" t="s">
        <v>38</v>
      </c>
      <c r="M1" s="20" t="s">
        <v>13</v>
      </c>
      <c r="O1" s="20"/>
      <c r="P1" s="20"/>
      <c r="Q1" s="20"/>
      <c r="R1" s="25"/>
      <c r="S1" s="26"/>
      <c r="T1" s="27"/>
      <c r="U1" s="26"/>
      <c r="V1" s="26"/>
    </row>
    <row r="2" spans="1:22" ht="14.85" customHeight="1" x14ac:dyDescent="0.2">
      <c r="A2" s="28">
        <v>1964</v>
      </c>
      <c r="B2" s="28">
        <f t="shared" ref="B2:B52" si="0">C2+D2+E2</f>
        <v>10</v>
      </c>
      <c r="C2" s="28">
        <f>SUM(Holston!G2:G11)</f>
        <v>1</v>
      </c>
      <c r="D2" s="28">
        <f>SUM(Holston!H2:H11)</f>
        <v>8</v>
      </c>
      <c r="E2" s="28">
        <f>SUM(Holston!I2:I11)</f>
        <v>1</v>
      </c>
      <c r="F2" s="29">
        <f t="shared" ref="F2:F52" si="1">SUM(C2+(E2/2))/(C2+D2+E2)</f>
        <v>0.15</v>
      </c>
      <c r="G2" s="30">
        <f>SUM(Holston!D2:D11)</f>
        <v>45</v>
      </c>
      <c r="H2" s="31">
        <f>SUM(Holston!E2:E11)</f>
        <v>234</v>
      </c>
      <c r="I2" s="32">
        <f t="shared" ref="I2:I25" si="2">G2/B2</f>
        <v>4.5</v>
      </c>
      <c r="J2" s="32">
        <f t="shared" ref="J2:J25" si="3">H2/B2</f>
        <v>23.4</v>
      </c>
      <c r="K2" s="33">
        <f t="shared" ref="K2:K25" si="4">I2-J2</f>
        <v>-18.899999999999999</v>
      </c>
      <c r="L2" s="29">
        <f t="shared" ref="L2:L25" si="5">(G2)/(G2+H2)</f>
        <v>0.16129032258064516</v>
      </c>
      <c r="M2" s="34" t="s">
        <v>72</v>
      </c>
    </row>
    <row r="3" spans="1:22" ht="14.85" customHeight="1" x14ac:dyDescent="0.2">
      <c r="A3" s="28">
        <v>1965</v>
      </c>
      <c r="B3" s="28">
        <f t="shared" si="0"/>
        <v>10</v>
      </c>
      <c r="C3" s="28">
        <f>SUM(Holston!G12:G21)</f>
        <v>1</v>
      </c>
      <c r="D3" s="28">
        <f>SUM(Holston!H12:H21)</f>
        <v>9</v>
      </c>
      <c r="E3" s="28">
        <f>SUM(Holston!I12:I21)</f>
        <v>0</v>
      </c>
      <c r="F3" s="29">
        <f t="shared" si="1"/>
        <v>0.1</v>
      </c>
      <c r="G3" s="30">
        <f>SUM(Holston!D12:D21)</f>
        <v>70</v>
      </c>
      <c r="H3" s="31">
        <f>SUM(Holston!E12:E21)</f>
        <v>250</v>
      </c>
      <c r="I3" s="32">
        <f t="shared" si="2"/>
        <v>7</v>
      </c>
      <c r="J3" s="32">
        <f t="shared" si="3"/>
        <v>25</v>
      </c>
      <c r="K3" s="33">
        <f t="shared" si="4"/>
        <v>-18</v>
      </c>
      <c r="L3" s="29">
        <f t="shared" si="5"/>
        <v>0.21875</v>
      </c>
      <c r="M3" s="34" t="s">
        <v>72</v>
      </c>
    </row>
    <row r="4" spans="1:22" ht="14.85" customHeight="1" x14ac:dyDescent="0.2">
      <c r="A4" s="28">
        <v>1966</v>
      </c>
      <c r="B4" s="28">
        <f t="shared" si="0"/>
        <v>10</v>
      </c>
      <c r="C4" s="28">
        <f>SUM(Holston!G22:G31)</f>
        <v>2</v>
      </c>
      <c r="D4" s="28">
        <f>SUM(Holston!H22:H31)</f>
        <v>7</v>
      </c>
      <c r="E4" s="28">
        <f>SUM(Holston!I22:I31)</f>
        <v>1</v>
      </c>
      <c r="F4" s="29">
        <f t="shared" si="1"/>
        <v>0.25</v>
      </c>
      <c r="G4" s="30">
        <f>SUM(Holston!D22:D31)</f>
        <v>48</v>
      </c>
      <c r="H4" s="31">
        <f>SUM(Holston!E22:E31)</f>
        <v>234</v>
      </c>
      <c r="I4" s="32">
        <f t="shared" si="2"/>
        <v>4.8</v>
      </c>
      <c r="J4" s="32">
        <f t="shared" si="3"/>
        <v>23.4</v>
      </c>
      <c r="K4" s="33">
        <f t="shared" si="4"/>
        <v>-18.599999999999998</v>
      </c>
      <c r="L4" s="29">
        <f t="shared" si="5"/>
        <v>0.1702127659574468</v>
      </c>
      <c r="M4" s="34" t="s">
        <v>80</v>
      </c>
    </row>
    <row r="5" spans="1:22" ht="14.85" customHeight="1" x14ac:dyDescent="0.2">
      <c r="A5" s="28">
        <v>1967</v>
      </c>
      <c r="B5" s="28">
        <f t="shared" si="0"/>
        <v>10</v>
      </c>
      <c r="C5" s="28">
        <f>SUM(Holston!G32:G41)</f>
        <v>1</v>
      </c>
      <c r="D5" s="28">
        <f>SUM(Holston!H32:H41)</f>
        <v>9</v>
      </c>
      <c r="E5" s="28">
        <f>SUM(Holston!I32:I41)</f>
        <v>0</v>
      </c>
      <c r="F5" s="29">
        <f t="shared" si="1"/>
        <v>0.1</v>
      </c>
      <c r="G5" s="30">
        <f>SUM(Holston!D32:D41)</f>
        <v>64</v>
      </c>
      <c r="H5" s="31">
        <f>SUM(Holston!E32:E41)</f>
        <v>321</v>
      </c>
      <c r="I5" s="32">
        <f t="shared" si="2"/>
        <v>6.4</v>
      </c>
      <c r="J5" s="32">
        <f t="shared" si="3"/>
        <v>32.1</v>
      </c>
      <c r="K5" s="33">
        <f t="shared" si="4"/>
        <v>-25.700000000000003</v>
      </c>
      <c r="L5" s="29">
        <f t="shared" si="5"/>
        <v>0.16623376623376623</v>
      </c>
      <c r="M5" s="34" t="s">
        <v>81</v>
      </c>
    </row>
    <row r="6" spans="1:22" ht="14.85" customHeight="1" x14ac:dyDescent="0.2">
      <c r="A6" s="28">
        <v>1968</v>
      </c>
      <c r="B6" s="28">
        <f t="shared" si="0"/>
        <v>10</v>
      </c>
      <c r="C6" s="28">
        <f>SUM(Holston!G42:G51)</f>
        <v>3</v>
      </c>
      <c r="D6" s="28">
        <f>SUM(Holston!H42:H51)</f>
        <v>5</v>
      </c>
      <c r="E6" s="28">
        <f>SUM(Holston!I42:I51)</f>
        <v>2</v>
      </c>
      <c r="F6" s="29">
        <f t="shared" si="1"/>
        <v>0.4</v>
      </c>
      <c r="G6" s="30">
        <f>SUM(Holston!D42:D51)</f>
        <v>137</v>
      </c>
      <c r="H6" s="31">
        <f>SUM(Holston!E42:E51)</f>
        <v>238</v>
      </c>
      <c r="I6" s="32">
        <f t="shared" si="2"/>
        <v>13.7</v>
      </c>
      <c r="J6" s="32">
        <f t="shared" si="3"/>
        <v>23.8</v>
      </c>
      <c r="K6" s="33">
        <f t="shared" si="4"/>
        <v>-10.100000000000001</v>
      </c>
      <c r="L6" s="29">
        <f t="shared" si="5"/>
        <v>0.36533333333333334</v>
      </c>
      <c r="M6" s="34" t="s">
        <v>81</v>
      </c>
    </row>
    <row r="7" spans="1:22" ht="14.85" customHeight="1" x14ac:dyDescent="0.2">
      <c r="A7" s="28">
        <v>1969</v>
      </c>
      <c r="B7" s="28">
        <f t="shared" si="0"/>
        <v>9</v>
      </c>
      <c r="C7" s="28">
        <f>SUM(Holston!G52:G60)</f>
        <v>2</v>
      </c>
      <c r="D7" s="28">
        <f>SUM(Holston!H52:H60)</f>
        <v>7</v>
      </c>
      <c r="E7" s="28">
        <f>SUM(Holston!I52:I60)</f>
        <v>0</v>
      </c>
      <c r="F7" s="29">
        <f t="shared" si="1"/>
        <v>0.22222222222222221</v>
      </c>
      <c r="G7" s="30">
        <f>SUM(Holston!D52:D60)</f>
        <v>82</v>
      </c>
      <c r="H7" s="31">
        <f>SUM(Holston!E52:E60)</f>
        <v>211</v>
      </c>
      <c r="I7" s="32">
        <f t="shared" si="2"/>
        <v>9.1111111111111107</v>
      </c>
      <c r="J7" s="32">
        <f t="shared" si="3"/>
        <v>23.444444444444443</v>
      </c>
      <c r="K7" s="33">
        <f t="shared" si="4"/>
        <v>-14.333333333333332</v>
      </c>
      <c r="L7" s="29">
        <f t="shared" si="5"/>
        <v>0.27986348122866894</v>
      </c>
      <c r="M7" s="34" t="s">
        <v>81</v>
      </c>
    </row>
    <row r="8" spans="1:22" ht="14.85" customHeight="1" x14ac:dyDescent="0.2">
      <c r="A8" s="28">
        <v>1970</v>
      </c>
      <c r="B8" s="28">
        <f t="shared" si="0"/>
        <v>10</v>
      </c>
      <c r="C8" s="28">
        <f>SUM(Holston!G61:G70)</f>
        <v>2</v>
      </c>
      <c r="D8" s="28">
        <f>SUM(Holston!H61:H70)</f>
        <v>8</v>
      </c>
      <c r="E8" s="28">
        <f>SUM(Holston!I61:I70)</f>
        <v>0</v>
      </c>
      <c r="F8" s="29">
        <f t="shared" si="1"/>
        <v>0.2</v>
      </c>
      <c r="G8" s="30">
        <f>SUM(Holston!D61:D70)</f>
        <v>134</v>
      </c>
      <c r="H8" s="31">
        <f>SUM(Holston!E61:E70)</f>
        <v>225</v>
      </c>
      <c r="I8" s="32">
        <f t="shared" si="2"/>
        <v>13.4</v>
      </c>
      <c r="J8" s="32">
        <f t="shared" si="3"/>
        <v>22.5</v>
      </c>
      <c r="K8" s="33">
        <f t="shared" si="4"/>
        <v>-9.1</v>
      </c>
      <c r="L8" s="29">
        <f t="shared" si="5"/>
        <v>0.37325905292479111</v>
      </c>
      <c r="M8" s="34" t="s">
        <v>97</v>
      </c>
    </row>
    <row r="9" spans="1:22" ht="14.85" customHeight="1" x14ac:dyDescent="0.2">
      <c r="A9" s="28">
        <v>1971</v>
      </c>
      <c r="B9" s="28">
        <f t="shared" si="0"/>
        <v>10</v>
      </c>
      <c r="C9" s="28">
        <f>SUM(Holston!G71:G80)</f>
        <v>1</v>
      </c>
      <c r="D9" s="28">
        <f>SUM(Holston!H71:H80)</f>
        <v>9</v>
      </c>
      <c r="E9" s="28">
        <f>SUM(Holston!I71:I80)</f>
        <v>0</v>
      </c>
      <c r="F9" s="29">
        <f t="shared" si="1"/>
        <v>0.1</v>
      </c>
      <c r="G9" s="30">
        <f>SUM(Holston!D71:D80)</f>
        <v>102</v>
      </c>
      <c r="H9" s="31">
        <f>SUM(Holston!E71:E80)</f>
        <v>279</v>
      </c>
      <c r="I9" s="32">
        <f t="shared" si="2"/>
        <v>10.199999999999999</v>
      </c>
      <c r="J9" s="32">
        <f t="shared" si="3"/>
        <v>27.9</v>
      </c>
      <c r="K9" s="33">
        <f t="shared" si="4"/>
        <v>-17.7</v>
      </c>
      <c r="L9" s="29">
        <f t="shared" si="5"/>
        <v>0.26771653543307089</v>
      </c>
      <c r="M9" s="34" t="s">
        <v>97</v>
      </c>
    </row>
    <row r="10" spans="1:22" ht="14.85" customHeight="1" x14ac:dyDescent="0.2">
      <c r="A10" s="28">
        <v>1972</v>
      </c>
      <c r="B10" s="28">
        <f t="shared" si="0"/>
        <v>10</v>
      </c>
      <c r="C10" s="28">
        <f>SUM(Holston!G81:G90)</f>
        <v>3</v>
      </c>
      <c r="D10" s="28">
        <f>SUM(Holston!H81:H90)</f>
        <v>7</v>
      </c>
      <c r="E10" s="28">
        <f>SUM(Holston!I81:I90)</f>
        <v>0</v>
      </c>
      <c r="F10" s="29">
        <f t="shared" si="1"/>
        <v>0.3</v>
      </c>
      <c r="G10" s="30">
        <f>SUM(Holston!D81:D90)</f>
        <v>87</v>
      </c>
      <c r="H10" s="31">
        <f>SUM(Holston!E81:E90)</f>
        <v>204</v>
      </c>
      <c r="I10" s="32">
        <f t="shared" si="2"/>
        <v>8.6999999999999993</v>
      </c>
      <c r="J10" s="32">
        <f t="shared" si="3"/>
        <v>20.399999999999999</v>
      </c>
      <c r="K10" s="33">
        <f t="shared" si="4"/>
        <v>-11.7</v>
      </c>
      <c r="L10" s="29">
        <f t="shared" si="5"/>
        <v>0.29896907216494845</v>
      </c>
      <c r="M10" s="34" t="s">
        <v>97</v>
      </c>
    </row>
    <row r="11" spans="1:22" ht="14.85" customHeight="1" x14ac:dyDescent="0.2">
      <c r="A11" s="28">
        <v>1973</v>
      </c>
      <c r="B11" s="28">
        <f t="shared" si="0"/>
        <v>10</v>
      </c>
      <c r="C11" s="28">
        <f>SUM(Holston!G91:G100)</f>
        <v>1</v>
      </c>
      <c r="D11" s="28">
        <f>SUM(Holston!H91:H100)</f>
        <v>9</v>
      </c>
      <c r="E11" s="28">
        <f>SUM(Holston!I91:I100)</f>
        <v>0</v>
      </c>
      <c r="F11" s="29">
        <f t="shared" si="1"/>
        <v>0.1</v>
      </c>
      <c r="G11" s="30">
        <f>SUM(Holston!D91:D100)</f>
        <v>65</v>
      </c>
      <c r="H11" s="31">
        <f>SUM(Holston!E91:E100)</f>
        <v>300</v>
      </c>
      <c r="I11" s="32">
        <f t="shared" si="2"/>
        <v>6.5</v>
      </c>
      <c r="J11" s="32">
        <f t="shared" si="3"/>
        <v>30</v>
      </c>
      <c r="K11" s="33">
        <f t="shared" si="4"/>
        <v>-23.5</v>
      </c>
      <c r="L11" s="29">
        <f t="shared" si="5"/>
        <v>0.17808219178082191</v>
      </c>
    </row>
    <row r="12" spans="1:22" s="29" customFormat="1" ht="14.85" customHeight="1" x14ac:dyDescent="0.2">
      <c r="A12" s="28">
        <v>1974</v>
      </c>
      <c r="B12" s="28">
        <f t="shared" si="0"/>
        <v>10</v>
      </c>
      <c r="C12" s="28">
        <f>SUM(Holston!G101:G110)</f>
        <v>3</v>
      </c>
      <c r="D12" s="28">
        <f>SUM(Holston!H101:H110)</f>
        <v>6</v>
      </c>
      <c r="E12" s="28">
        <f>SUM(Holston!I101:I110)</f>
        <v>1</v>
      </c>
      <c r="F12" s="29">
        <f t="shared" si="1"/>
        <v>0.35</v>
      </c>
      <c r="G12" s="30">
        <f>SUM(Holston!D101:D110)</f>
        <v>157</v>
      </c>
      <c r="H12" s="31">
        <f>SUM(Holston!E101:E110)</f>
        <v>204</v>
      </c>
      <c r="I12" s="32">
        <f t="shared" si="2"/>
        <v>15.7</v>
      </c>
      <c r="J12" s="32">
        <f t="shared" si="3"/>
        <v>20.399999999999999</v>
      </c>
      <c r="K12" s="33">
        <f t="shared" si="4"/>
        <v>-4.6999999999999993</v>
      </c>
      <c r="L12" s="29">
        <f t="shared" si="5"/>
        <v>0.43490304709141275</v>
      </c>
      <c r="M12" s="34" t="s">
        <v>112</v>
      </c>
      <c r="N12" s="34"/>
      <c r="O12" s="28"/>
      <c r="P12" s="28"/>
      <c r="Q12" s="28"/>
      <c r="S12" s="28"/>
      <c r="T12" s="35"/>
      <c r="U12" s="28"/>
      <c r="V12" s="28"/>
    </row>
    <row r="13" spans="1:22" s="29" customFormat="1" ht="14.85" customHeight="1" x14ac:dyDescent="0.2">
      <c r="A13" s="28">
        <v>1975</v>
      </c>
      <c r="B13" s="28">
        <f t="shared" si="0"/>
        <v>10</v>
      </c>
      <c r="C13" s="28">
        <f>SUM(Holston!G111:G120)</f>
        <v>5</v>
      </c>
      <c r="D13" s="28">
        <f>SUM(Holston!H111:H120)</f>
        <v>4</v>
      </c>
      <c r="E13" s="28">
        <f>SUM(Holston!I111:I120)</f>
        <v>1</v>
      </c>
      <c r="F13" s="29">
        <f t="shared" si="1"/>
        <v>0.55000000000000004</v>
      </c>
      <c r="G13" s="30">
        <f>SUM(Holston!D111:D120)</f>
        <v>189</v>
      </c>
      <c r="H13" s="31">
        <f>SUM(Holston!E111:E120)</f>
        <v>133</v>
      </c>
      <c r="I13" s="32">
        <f t="shared" si="2"/>
        <v>18.899999999999999</v>
      </c>
      <c r="J13" s="32">
        <f t="shared" si="3"/>
        <v>13.3</v>
      </c>
      <c r="K13" s="33">
        <f t="shared" si="4"/>
        <v>5.5999999999999979</v>
      </c>
      <c r="L13" s="29">
        <f t="shared" si="5"/>
        <v>0.58695652173913049</v>
      </c>
      <c r="M13" s="34" t="s">
        <v>112</v>
      </c>
      <c r="N13" s="34"/>
      <c r="O13" s="28"/>
      <c r="P13" s="28"/>
      <c r="Q13" s="28"/>
      <c r="S13" s="28"/>
      <c r="T13" s="35"/>
      <c r="U13" s="28"/>
      <c r="V13" s="28"/>
    </row>
    <row r="14" spans="1:22" s="29" customFormat="1" ht="14.85" customHeight="1" x14ac:dyDescent="0.2">
      <c r="A14" s="28">
        <v>1976</v>
      </c>
      <c r="B14" s="28">
        <f t="shared" si="0"/>
        <v>10</v>
      </c>
      <c r="C14" s="28">
        <f>SUM(Holston!G121:G130)</f>
        <v>8</v>
      </c>
      <c r="D14" s="28">
        <f>SUM(Holston!H121:H130)</f>
        <v>2</v>
      </c>
      <c r="E14" s="28">
        <f>SUM(Holston!I121:I130)</f>
        <v>0</v>
      </c>
      <c r="F14" s="29">
        <f t="shared" si="1"/>
        <v>0.8</v>
      </c>
      <c r="G14" s="30">
        <f>SUM(Holston!D121:D130)</f>
        <v>294</v>
      </c>
      <c r="H14" s="31">
        <f>SUM(Holston!E121:E130)</f>
        <v>92</v>
      </c>
      <c r="I14" s="32">
        <f t="shared" si="2"/>
        <v>29.4</v>
      </c>
      <c r="J14" s="32">
        <f t="shared" si="3"/>
        <v>9.1999999999999993</v>
      </c>
      <c r="K14" s="33">
        <f t="shared" si="4"/>
        <v>20.2</v>
      </c>
      <c r="L14" s="29">
        <f t="shared" si="5"/>
        <v>0.76165803108808294</v>
      </c>
      <c r="M14" s="34" t="s">
        <v>112</v>
      </c>
      <c r="N14" s="34"/>
      <c r="O14" s="28"/>
      <c r="P14" s="28"/>
      <c r="Q14" s="28"/>
      <c r="S14" s="28"/>
      <c r="T14" s="35"/>
      <c r="U14" s="28"/>
      <c r="V14" s="28"/>
    </row>
    <row r="15" spans="1:22" s="29" customFormat="1" ht="14.85" customHeight="1" x14ac:dyDescent="0.2">
      <c r="A15" s="28">
        <v>1977</v>
      </c>
      <c r="B15" s="28">
        <f t="shared" si="0"/>
        <v>10</v>
      </c>
      <c r="C15" s="28">
        <f>SUM(Holston!G131:G140)</f>
        <v>2</v>
      </c>
      <c r="D15" s="28">
        <f>SUM(Holston!H131:H140)</f>
        <v>8</v>
      </c>
      <c r="E15" s="28">
        <f>SUM(Holston!I131:I140)</f>
        <v>0</v>
      </c>
      <c r="F15" s="29">
        <f t="shared" si="1"/>
        <v>0.2</v>
      </c>
      <c r="G15" s="30">
        <f>SUM(Holston!D131:D140)</f>
        <v>99</v>
      </c>
      <c r="H15" s="31">
        <f>SUM(Holston!E131:E140)</f>
        <v>269</v>
      </c>
      <c r="I15" s="32">
        <f t="shared" si="2"/>
        <v>9.9</v>
      </c>
      <c r="J15" s="32">
        <f t="shared" si="3"/>
        <v>26.9</v>
      </c>
      <c r="K15" s="33">
        <f t="shared" si="4"/>
        <v>-17</v>
      </c>
      <c r="L15" s="29">
        <f t="shared" si="5"/>
        <v>0.26902173913043476</v>
      </c>
      <c r="M15" s="34" t="s">
        <v>117</v>
      </c>
      <c r="N15" s="34"/>
      <c r="O15" s="28"/>
      <c r="P15" s="28"/>
      <c r="Q15" s="28"/>
      <c r="S15" s="28"/>
      <c r="T15" s="35"/>
      <c r="U15" s="28"/>
      <c r="V15" s="28"/>
    </row>
    <row r="16" spans="1:22" s="29" customFormat="1" ht="14.85" customHeight="1" x14ac:dyDescent="0.2">
      <c r="A16" s="28">
        <v>1978</v>
      </c>
      <c r="B16" s="28">
        <f t="shared" si="0"/>
        <v>10</v>
      </c>
      <c r="C16" s="28">
        <f>SUM(Holston!G141:G150)</f>
        <v>4</v>
      </c>
      <c r="D16" s="28">
        <f>SUM(Holston!H141:H150)</f>
        <v>6</v>
      </c>
      <c r="E16" s="28">
        <f>SUM(Holston!I141:I150)</f>
        <v>0</v>
      </c>
      <c r="F16" s="29">
        <f t="shared" si="1"/>
        <v>0.4</v>
      </c>
      <c r="G16" s="30">
        <f>SUM(Holston!D141:D150)</f>
        <v>116</v>
      </c>
      <c r="H16" s="31">
        <f>SUM(Holston!E141:E150)</f>
        <v>221</v>
      </c>
      <c r="I16" s="32">
        <f t="shared" si="2"/>
        <v>11.6</v>
      </c>
      <c r="J16" s="32">
        <f t="shared" si="3"/>
        <v>22.1</v>
      </c>
      <c r="K16" s="33">
        <f t="shared" si="4"/>
        <v>-10.500000000000002</v>
      </c>
      <c r="L16" s="29">
        <f t="shared" si="5"/>
        <v>0.34421364985163205</v>
      </c>
      <c r="M16" s="34" t="s">
        <v>117</v>
      </c>
      <c r="N16" s="34"/>
      <c r="O16" s="28"/>
      <c r="P16" s="28"/>
      <c r="Q16" s="28"/>
      <c r="S16" s="28"/>
      <c r="T16" s="35"/>
      <c r="U16" s="28"/>
      <c r="V16" s="28"/>
    </row>
    <row r="17" spans="1:22" s="29" customFormat="1" ht="14.85" customHeight="1" x14ac:dyDescent="0.2">
      <c r="A17" s="28">
        <v>1979</v>
      </c>
      <c r="B17" s="28">
        <f t="shared" si="0"/>
        <v>10</v>
      </c>
      <c r="C17" s="28">
        <f>SUM(Holston!G151:G160)</f>
        <v>2</v>
      </c>
      <c r="D17" s="28">
        <f>SUM(Holston!H151:H160)</f>
        <v>7</v>
      </c>
      <c r="E17" s="28">
        <f>SUM(Holston!I151:I160)</f>
        <v>1</v>
      </c>
      <c r="F17" s="29">
        <f t="shared" si="1"/>
        <v>0.25</v>
      </c>
      <c r="G17" s="30">
        <f>SUM(Holston!D151:D160)</f>
        <v>68</v>
      </c>
      <c r="H17" s="31">
        <f>SUM(Holston!E151:E160)</f>
        <v>340</v>
      </c>
      <c r="I17" s="32">
        <f t="shared" si="2"/>
        <v>6.8</v>
      </c>
      <c r="J17" s="32">
        <f t="shared" si="3"/>
        <v>34</v>
      </c>
      <c r="K17" s="33">
        <f t="shared" si="4"/>
        <v>-27.2</v>
      </c>
      <c r="L17" s="29">
        <f t="shared" si="5"/>
        <v>0.16666666666666666</v>
      </c>
      <c r="M17" s="34" t="s">
        <v>117</v>
      </c>
      <c r="N17" s="34"/>
      <c r="O17" s="28"/>
      <c r="P17" s="28"/>
      <c r="Q17" s="28"/>
      <c r="S17" s="28"/>
      <c r="T17" s="35"/>
      <c r="U17" s="28"/>
      <c r="V17" s="28"/>
    </row>
    <row r="18" spans="1:22" s="29" customFormat="1" ht="14.85" customHeight="1" x14ac:dyDescent="0.2">
      <c r="A18" s="28">
        <v>1980</v>
      </c>
      <c r="B18" s="28">
        <f t="shared" si="0"/>
        <v>10</v>
      </c>
      <c r="C18" s="28">
        <f>SUM(Holston!G161:G170)</f>
        <v>4</v>
      </c>
      <c r="D18" s="28">
        <f>SUM(Holston!H161:H170)</f>
        <v>6</v>
      </c>
      <c r="E18" s="28">
        <f>SUM(Holston!I161:I170)</f>
        <v>0</v>
      </c>
      <c r="F18" s="29">
        <f t="shared" si="1"/>
        <v>0.4</v>
      </c>
      <c r="G18" s="30">
        <f>SUM(Holston!D161:D170)</f>
        <v>170</v>
      </c>
      <c r="H18" s="31">
        <f>SUM(Holston!E161:E170)</f>
        <v>210</v>
      </c>
      <c r="I18" s="32">
        <f t="shared" si="2"/>
        <v>17</v>
      </c>
      <c r="J18" s="32">
        <f t="shared" si="3"/>
        <v>21</v>
      </c>
      <c r="K18" s="33">
        <f t="shared" si="4"/>
        <v>-4</v>
      </c>
      <c r="L18" s="29">
        <f t="shared" si="5"/>
        <v>0.44736842105263158</v>
      </c>
      <c r="M18" s="34" t="s">
        <v>118</v>
      </c>
      <c r="N18" s="34"/>
      <c r="O18" s="28"/>
      <c r="P18" s="28"/>
      <c r="Q18" s="28"/>
      <c r="S18" s="28"/>
      <c r="T18" s="35"/>
      <c r="U18" s="28"/>
      <c r="V18" s="28"/>
    </row>
    <row r="19" spans="1:22" s="29" customFormat="1" ht="14.85" customHeight="1" x14ac:dyDescent="0.2">
      <c r="A19" s="28">
        <v>1981</v>
      </c>
      <c r="B19" s="28">
        <f t="shared" si="0"/>
        <v>10</v>
      </c>
      <c r="C19" s="28">
        <f>SUM(Holston!G171:G180)</f>
        <v>2</v>
      </c>
      <c r="D19" s="28">
        <f>SUM(Holston!H171:H180)</f>
        <v>8</v>
      </c>
      <c r="E19" s="28">
        <f>SUM(Holston!I171:I180)</f>
        <v>0</v>
      </c>
      <c r="F19" s="29">
        <f t="shared" si="1"/>
        <v>0.2</v>
      </c>
      <c r="G19" s="30">
        <f>SUM(Holston!D171:D180)</f>
        <v>139</v>
      </c>
      <c r="H19" s="31">
        <f>SUM(Holston!E171:E180)</f>
        <v>269</v>
      </c>
      <c r="I19" s="32">
        <f t="shared" si="2"/>
        <v>13.9</v>
      </c>
      <c r="J19" s="32">
        <f t="shared" si="3"/>
        <v>26.9</v>
      </c>
      <c r="K19" s="33">
        <f t="shared" si="4"/>
        <v>-12.999999999999998</v>
      </c>
      <c r="L19" s="29">
        <f t="shared" si="5"/>
        <v>0.34068627450980393</v>
      </c>
      <c r="M19" s="34" t="s">
        <v>118</v>
      </c>
      <c r="N19" s="34"/>
      <c r="O19" s="28"/>
      <c r="P19" s="28"/>
      <c r="Q19" s="28"/>
      <c r="S19" s="28"/>
      <c r="T19" s="35"/>
      <c r="U19" s="28"/>
      <c r="V19" s="28"/>
    </row>
    <row r="20" spans="1:22" s="29" customFormat="1" ht="14.85" customHeight="1" x14ac:dyDescent="0.2">
      <c r="A20" s="28">
        <v>1982</v>
      </c>
      <c r="B20" s="28">
        <f t="shared" si="0"/>
        <v>10</v>
      </c>
      <c r="C20" s="28">
        <f>SUM(Holston!G181:G190)</f>
        <v>8</v>
      </c>
      <c r="D20" s="28">
        <f>SUM(Holston!H181:H190)</f>
        <v>2</v>
      </c>
      <c r="E20" s="28">
        <f>SUM(Holston!I181:I190)</f>
        <v>0</v>
      </c>
      <c r="F20" s="29">
        <f t="shared" si="1"/>
        <v>0.8</v>
      </c>
      <c r="G20" s="30">
        <f>SUM(Holston!D181:D190)</f>
        <v>320</v>
      </c>
      <c r="H20" s="31">
        <f>SUM(Holston!E181:E190)</f>
        <v>110</v>
      </c>
      <c r="I20" s="32">
        <f t="shared" si="2"/>
        <v>32</v>
      </c>
      <c r="J20" s="32">
        <f t="shared" si="3"/>
        <v>11</v>
      </c>
      <c r="K20" s="33">
        <f t="shared" si="4"/>
        <v>21</v>
      </c>
      <c r="L20" s="29">
        <f t="shared" si="5"/>
        <v>0.7441860465116279</v>
      </c>
      <c r="M20" s="34" t="s">
        <v>106</v>
      </c>
      <c r="N20" s="34"/>
      <c r="O20" s="28"/>
      <c r="P20" s="28"/>
      <c r="Q20" s="28"/>
      <c r="S20" s="28"/>
      <c r="T20" s="35"/>
      <c r="U20" s="28"/>
      <c r="V20" s="28"/>
    </row>
    <row r="21" spans="1:22" s="29" customFormat="1" ht="14.85" customHeight="1" x14ac:dyDescent="0.2">
      <c r="A21" s="28">
        <v>1983</v>
      </c>
      <c r="B21" s="28">
        <f t="shared" si="0"/>
        <v>12</v>
      </c>
      <c r="C21" s="28">
        <f>SUM(Holston!G191:G202)</f>
        <v>9</v>
      </c>
      <c r="D21" s="28">
        <f>SUM(Holston!H191:H202)</f>
        <v>3</v>
      </c>
      <c r="E21" s="28">
        <f>SUM(Holston!I191:I202)</f>
        <v>0</v>
      </c>
      <c r="F21" s="29">
        <f t="shared" si="1"/>
        <v>0.75</v>
      </c>
      <c r="G21" s="30">
        <f>SUM(Holston!D191:D202)</f>
        <v>272</v>
      </c>
      <c r="H21" s="31">
        <f>SUM(Holston!E191:E202)</f>
        <v>123</v>
      </c>
      <c r="I21" s="32">
        <f t="shared" si="2"/>
        <v>22.666666666666668</v>
      </c>
      <c r="J21" s="32">
        <f t="shared" si="3"/>
        <v>10.25</v>
      </c>
      <c r="K21" s="33">
        <f t="shared" si="4"/>
        <v>12.416666666666668</v>
      </c>
      <c r="L21" s="29">
        <f t="shared" si="5"/>
        <v>0.68860759493670887</v>
      </c>
      <c r="M21" s="34" t="s">
        <v>106</v>
      </c>
      <c r="N21" s="34"/>
      <c r="O21" s="28" t="s">
        <v>25</v>
      </c>
      <c r="P21" s="28" t="s">
        <v>25</v>
      </c>
      <c r="Q21" s="28" t="s">
        <v>25</v>
      </c>
      <c r="S21" s="28"/>
      <c r="T21" s="35"/>
      <c r="U21" s="28"/>
      <c r="V21" s="28"/>
    </row>
    <row r="22" spans="1:22" s="29" customFormat="1" ht="14.85" customHeight="1" x14ac:dyDescent="0.2">
      <c r="A22" s="28">
        <v>1984</v>
      </c>
      <c r="B22" s="28">
        <f t="shared" si="0"/>
        <v>12</v>
      </c>
      <c r="C22" s="28">
        <f>SUM(Holston!G203:G214)</f>
        <v>11</v>
      </c>
      <c r="D22" s="28">
        <f>SUM(Holston!H203:H214)</f>
        <v>1</v>
      </c>
      <c r="E22" s="28">
        <f>SUM(Holston!I203:I214)</f>
        <v>0</v>
      </c>
      <c r="F22" s="29">
        <f t="shared" si="1"/>
        <v>0.91666666666666663</v>
      </c>
      <c r="G22" s="30">
        <f>SUM(Holston!D203:D214)</f>
        <v>344</v>
      </c>
      <c r="H22" s="31">
        <f>SUM(Holston!E203:E214)</f>
        <v>114</v>
      </c>
      <c r="I22" s="32">
        <f t="shared" si="2"/>
        <v>28.666666666666668</v>
      </c>
      <c r="J22" s="32">
        <f t="shared" si="3"/>
        <v>9.5</v>
      </c>
      <c r="K22" s="33">
        <f t="shared" si="4"/>
        <v>19.166666666666668</v>
      </c>
      <c r="L22" s="29">
        <f t="shared" si="5"/>
        <v>0.75109170305676853</v>
      </c>
      <c r="M22" s="34" t="s">
        <v>106</v>
      </c>
      <c r="N22" s="34"/>
      <c r="O22" s="28"/>
      <c r="P22" s="28"/>
      <c r="Q22" s="28"/>
      <c r="S22" s="28"/>
      <c r="T22" s="35"/>
      <c r="U22" s="28"/>
      <c r="V22" s="28"/>
    </row>
    <row r="23" spans="1:22" s="29" customFormat="1" ht="14.85" customHeight="1" x14ac:dyDescent="0.2">
      <c r="A23" s="28">
        <v>1985</v>
      </c>
      <c r="B23" s="28">
        <f t="shared" si="0"/>
        <v>10</v>
      </c>
      <c r="C23" s="28">
        <f>SUM(Holston!G215:G224)</f>
        <v>1</v>
      </c>
      <c r="D23" s="28">
        <f>SUM(Holston!H215:H224)</f>
        <v>8</v>
      </c>
      <c r="E23" s="28">
        <f>SUM(Holston!I215:I224)</f>
        <v>1</v>
      </c>
      <c r="F23" s="29">
        <f t="shared" si="1"/>
        <v>0.15</v>
      </c>
      <c r="G23" s="30">
        <f>SUM(Holston!D215:D224)</f>
        <v>81</v>
      </c>
      <c r="H23" s="31">
        <f>SUM(Holston!E215:E224)</f>
        <v>255</v>
      </c>
      <c r="I23" s="32">
        <f t="shared" si="2"/>
        <v>8.1</v>
      </c>
      <c r="J23" s="32">
        <f t="shared" si="3"/>
        <v>25.5</v>
      </c>
      <c r="K23" s="33">
        <f t="shared" si="4"/>
        <v>-17.399999999999999</v>
      </c>
      <c r="L23" s="29">
        <f t="shared" si="5"/>
        <v>0.24107142857142858</v>
      </c>
      <c r="M23" s="34" t="s">
        <v>105</v>
      </c>
      <c r="N23" s="34"/>
      <c r="O23" s="28"/>
      <c r="P23" s="28"/>
      <c r="Q23" s="28"/>
      <c r="S23" s="28"/>
      <c r="T23" s="35"/>
      <c r="U23" s="28"/>
      <c r="V23" s="28"/>
    </row>
    <row r="24" spans="1:22" s="29" customFormat="1" ht="14.85" customHeight="1" x14ac:dyDescent="0.2">
      <c r="A24" s="28">
        <v>1986</v>
      </c>
      <c r="B24" s="28">
        <f t="shared" si="0"/>
        <v>11</v>
      </c>
      <c r="C24" s="28">
        <f>SUM(Holston!G225:G235)</f>
        <v>4</v>
      </c>
      <c r="D24" s="28">
        <f>SUM(Holston!H225:H235)</f>
        <v>7</v>
      </c>
      <c r="E24" s="28">
        <f>SUM(Holston!I225:I235)</f>
        <v>0</v>
      </c>
      <c r="F24" s="29">
        <f t="shared" si="1"/>
        <v>0.36363636363636365</v>
      </c>
      <c r="G24" s="30">
        <f>SUM(Holston!D225:D235)</f>
        <v>131</v>
      </c>
      <c r="H24" s="31">
        <f>SUM(Holston!E225:E235)</f>
        <v>184</v>
      </c>
      <c r="I24" s="32">
        <f t="shared" si="2"/>
        <v>11.909090909090908</v>
      </c>
      <c r="J24" s="32">
        <f t="shared" si="3"/>
        <v>16.727272727272727</v>
      </c>
      <c r="K24" s="33">
        <f t="shared" si="4"/>
        <v>-4.8181818181818183</v>
      </c>
      <c r="L24" s="29">
        <f t="shared" si="5"/>
        <v>0.41587301587301589</v>
      </c>
      <c r="M24" s="34" t="s">
        <v>105</v>
      </c>
      <c r="N24" s="34"/>
      <c r="O24" s="28"/>
      <c r="P24" s="28"/>
      <c r="Q24" s="28"/>
      <c r="S24" s="28"/>
      <c r="T24" s="35"/>
      <c r="U24" s="28"/>
      <c r="V24" s="28"/>
    </row>
    <row r="25" spans="1:22" s="29" customFormat="1" ht="14.85" customHeight="1" x14ac:dyDescent="0.2">
      <c r="A25" s="28">
        <v>1987</v>
      </c>
      <c r="B25" s="28">
        <f t="shared" si="0"/>
        <v>11</v>
      </c>
      <c r="C25" s="28">
        <f>SUM(Holston!G236:G246)</f>
        <v>5</v>
      </c>
      <c r="D25" s="28">
        <f>SUM(Holston!H236:H246)</f>
        <v>6</v>
      </c>
      <c r="E25" s="28">
        <v>0</v>
      </c>
      <c r="F25" s="29">
        <f t="shared" si="1"/>
        <v>0.45454545454545453</v>
      </c>
      <c r="G25" s="30">
        <f>SUM(Holston!D236:D246)</f>
        <v>175</v>
      </c>
      <c r="H25" s="31">
        <f>SUM(Holston!E236:E246)</f>
        <v>189</v>
      </c>
      <c r="I25" s="32">
        <f t="shared" si="2"/>
        <v>15.909090909090908</v>
      </c>
      <c r="J25" s="32">
        <f t="shared" si="3"/>
        <v>17.181818181818183</v>
      </c>
      <c r="K25" s="33">
        <f t="shared" si="4"/>
        <v>-1.2727272727272751</v>
      </c>
      <c r="L25" s="29">
        <f t="shared" si="5"/>
        <v>0.48076923076923078</v>
      </c>
      <c r="M25" s="34" t="s">
        <v>105</v>
      </c>
      <c r="N25" s="34"/>
      <c r="O25" s="28"/>
      <c r="P25" s="28"/>
      <c r="Q25" s="28"/>
      <c r="S25" s="28"/>
      <c r="T25" s="35"/>
      <c r="U25" s="28"/>
      <c r="V25" s="28"/>
    </row>
    <row r="26" spans="1:22" s="29" customFormat="1" ht="14.85" customHeight="1" x14ac:dyDescent="0.2">
      <c r="A26" s="28">
        <v>1988</v>
      </c>
      <c r="B26" s="28">
        <f t="shared" si="0"/>
        <v>10</v>
      </c>
      <c r="C26" s="28">
        <f>SUM(Holston!G247:G256)</f>
        <v>1</v>
      </c>
      <c r="D26" s="28">
        <f>SUM(Holston!H247:H256)</f>
        <v>9</v>
      </c>
      <c r="E26" s="28">
        <f>SUM(Holston!I247:I256)</f>
        <v>0</v>
      </c>
      <c r="F26" s="29">
        <f t="shared" si="1"/>
        <v>0.1</v>
      </c>
      <c r="G26" s="30">
        <f>SUM(Holston!D247:D256)</f>
        <v>47</v>
      </c>
      <c r="H26" s="31">
        <f>SUM(Holston!E247:E256)</f>
        <v>235</v>
      </c>
      <c r="I26" s="32">
        <f t="shared" ref="I26:I52" si="6">G26/B26</f>
        <v>4.7</v>
      </c>
      <c r="J26" s="32">
        <f t="shared" ref="J26:J52" si="7">H26/B26</f>
        <v>23.5</v>
      </c>
      <c r="K26" s="33">
        <f t="shared" ref="K26:K52" si="8">I26-J26</f>
        <v>-18.8</v>
      </c>
      <c r="L26" s="29">
        <f t="shared" ref="L26:L52" si="9">(G26)/(G26+H26)</f>
        <v>0.16666666666666666</v>
      </c>
      <c r="M26" s="34" t="s">
        <v>105</v>
      </c>
      <c r="N26" s="34"/>
      <c r="O26" s="28"/>
      <c r="P26" s="28"/>
      <c r="Q26" s="28"/>
      <c r="S26" s="28"/>
      <c r="T26" s="35"/>
      <c r="U26" s="28"/>
      <c r="V26" s="28"/>
    </row>
    <row r="27" spans="1:22" s="29" customFormat="1" ht="14.85" customHeight="1" x14ac:dyDescent="0.2">
      <c r="A27" s="28">
        <v>1989</v>
      </c>
      <c r="B27" s="28">
        <f t="shared" si="0"/>
        <v>10</v>
      </c>
      <c r="C27" s="28">
        <f>SUM(Holston!G257:G266)</f>
        <v>3</v>
      </c>
      <c r="D27" s="28">
        <f>SUM(Holston!H257:H266)</f>
        <v>7</v>
      </c>
      <c r="E27" s="28">
        <f>SUM(Holston!I257:I266)</f>
        <v>0</v>
      </c>
      <c r="F27" s="29">
        <f t="shared" si="1"/>
        <v>0.3</v>
      </c>
      <c r="G27" s="30">
        <f>SUM(Holston!D257:D266)</f>
        <v>131</v>
      </c>
      <c r="H27" s="31">
        <f>SUM(Holston!E257:E266)</f>
        <v>227</v>
      </c>
      <c r="I27" s="32">
        <f t="shared" si="6"/>
        <v>13.1</v>
      </c>
      <c r="J27" s="32">
        <f t="shared" si="7"/>
        <v>22.7</v>
      </c>
      <c r="K27" s="33">
        <f t="shared" si="8"/>
        <v>-9.6</v>
      </c>
      <c r="L27" s="29">
        <f t="shared" si="9"/>
        <v>0.36592178770949718</v>
      </c>
      <c r="M27" s="34" t="s">
        <v>25</v>
      </c>
      <c r="N27" s="34"/>
      <c r="O27" s="28"/>
      <c r="P27" s="28"/>
      <c r="Q27" s="28"/>
      <c r="S27" s="28"/>
      <c r="T27" s="35"/>
      <c r="U27" s="28"/>
      <c r="V27" s="28"/>
    </row>
    <row r="28" spans="1:22" s="29" customFormat="1" ht="14.85" customHeight="1" x14ac:dyDescent="0.2">
      <c r="A28" s="28">
        <v>1990</v>
      </c>
      <c r="B28" s="28">
        <f t="shared" si="0"/>
        <v>10</v>
      </c>
      <c r="C28" s="28">
        <f>SUM(Holston!G267:G276)</f>
        <v>2</v>
      </c>
      <c r="D28" s="28">
        <f>SUM(Holston!H267:H276)</f>
        <v>8</v>
      </c>
      <c r="E28" s="28">
        <f>SUM(Holston!I267:I276)</f>
        <v>0</v>
      </c>
      <c r="F28" s="29">
        <f t="shared" si="1"/>
        <v>0.2</v>
      </c>
      <c r="G28" s="30">
        <f>SUM(Holston!D267:D276)</f>
        <v>111</v>
      </c>
      <c r="H28" s="31">
        <f>SUM(Holston!E267:E276)</f>
        <v>291</v>
      </c>
      <c r="I28" s="32">
        <f t="shared" si="6"/>
        <v>11.1</v>
      </c>
      <c r="J28" s="32">
        <f t="shared" si="7"/>
        <v>29.1</v>
      </c>
      <c r="K28" s="33">
        <f t="shared" si="8"/>
        <v>-18</v>
      </c>
      <c r="L28" s="29">
        <f t="shared" si="9"/>
        <v>0.27611940298507465</v>
      </c>
      <c r="M28" s="34"/>
      <c r="N28" s="34"/>
      <c r="O28" s="28"/>
      <c r="P28" s="28"/>
      <c r="Q28" s="28"/>
      <c r="S28" s="28"/>
      <c r="T28" s="35"/>
      <c r="U28" s="28"/>
      <c r="V28" s="28"/>
    </row>
    <row r="29" spans="1:22" s="29" customFormat="1" ht="14.85" customHeight="1" x14ac:dyDescent="0.2">
      <c r="A29" s="28">
        <v>1991</v>
      </c>
      <c r="B29" s="28">
        <f t="shared" si="0"/>
        <v>10</v>
      </c>
      <c r="C29" s="28">
        <f>SUM(Holston!G277:G286)</f>
        <v>2</v>
      </c>
      <c r="D29" s="28">
        <f>SUM(Holston!H277:H286)</f>
        <v>8</v>
      </c>
      <c r="E29" s="28">
        <f>SUM(Holston!I277:I286)</f>
        <v>0</v>
      </c>
      <c r="F29" s="29">
        <f t="shared" si="1"/>
        <v>0.2</v>
      </c>
      <c r="G29" s="30">
        <f>SUM(Holston!D277:D286)</f>
        <v>86</v>
      </c>
      <c r="H29" s="31">
        <f>SUM(Holston!E277:E286)</f>
        <v>250</v>
      </c>
      <c r="I29" s="32">
        <f t="shared" si="6"/>
        <v>8.6</v>
      </c>
      <c r="J29" s="32">
        <f t="shared" si="7"/>
        <v>25</v>
      </c>
      <c r="K29" s="33">
        <f t="shared" si="8"/>
        <v>-16.399999999999999</v>
      </c>
      <c r="L29" s="29">
        <f t="shared" si="9"/>
        <v>0.25595238095238093</v>
      </c>
      <c r="M29" s="34" t="s">
        <v>125</v>
      </c>
      <c r="N29" s="34"/>
      <c r="O29" s="28"/>
      <c r="P29" s="28"/>
      <c r="Q29" s="28"/>
      <c r="S29" s="28"/>
      <c r="T29" s="35"/>
      <c r="U29" s="28"/>
      <c r="V29" s="28"/>
    </row>
    <row r="30" spans="1:22" s="29" customFormat="1" ht="14.85" customHeight="1" x14ac:dyDescent="0.2">
      <c r="A30" s="28">
        <v>1992</v>
      </c>
      <c r="B30" s="28">
        <f t="shared" si="0"/>
        <v>10</v>
      </c>
      <c r="C30" s="28">
        <f>SUM(Holston!G287:G296)</f>
        <v>2</v>
      </c>
      <c r="D30" s="28">
        <f>SUM(Holston!H287:H296)</f>
        <v>8</v>
      </c>
      <c r="E30" s="28">
        <f>SUM(Holston!I287:I296)</f>
        <v>0</v>
      </c>
      <c r="F30" s="29">
        <f t="shared" si="1"/>
        <v>0.2</v>
      </c>
      <c r="G30" s="30">
        <f>SUM(Holston!D287:D296)</f>
        <v>97</v>
      </c>
      <c r="H30" s="31">
        <f>SUM(Holston!E287:E296)</f>
        <v>278</v>
      </c>
      <c r="I30" s="32">
        <f t="shared" si="6"/>
        <v>9.6999999999999993</v>
      </c>
      <c r="J30" s="32">
        <f t="shared" si="7"/>
        <v>27.8</v>
      </c>
      <c r="K30" s="33">
        <f t="shared" si="8"/>
        <v>-18.100000000000001</v>
      </c>
      <c r="L30" s="29">
        <f t="shared" si="9"/>
        <v>0.25866666666666666</v>
      </c>
      <c r="M30" s="34" t="s">
        <v>125</v>
      </c>
      <c r="N30" s="34"/>
      <c r="O30" s="28"/>
      <c r="P30" s="28"/>
      <c r="Q30" s="28"/>
      <c r="S30" s="28"/>
      <c r="T30" s="35"/>
      <c r="U30" s="28"/>
      <c r="V30" s="28"/>
    </row>
    <row r="31" spans="1:22" s="29" customFormat="1" ht="14.85" customHeight="1" x14ac:dyDescent="0.2">
      <c r="A31" s="28">
        <v>1993</v>
      </c>
      <c r="B31" s="28">
        <f t="shared" si="0"/>
        <v>10</v>
      </c>
      <c r="C31" s="28">
        <f>SUM(Holston!G297:G306)</f>
        <v>4</v>
      </c>
      <c r="D31" s="28">
        <f>SUM(Holston!H297:H306)</f>
        <v>6</v>
      </c>
      <c r="E31" s="28">
        <f>SUM(Holston!I297:I306)</f>
        <v>0</v>
      </c>
      <c r="F31" s="29">
        <f t="shared" si="1"/>
        <v>0.4</v>
      </c>
      <c r="G31" s="30">
        <f>SUM(Holston!D297:D306)</f>
        <v>124</v>
      </c>
      <c r="H31" s="31">
        <f>SUM(Holston!E297:E306)</f>
        <v>151</v>
      </c>
      <c r="I31" s="32">
        <f t="shared" si="6"/>
        <v>12.4</v>
      </c>
      <c r="J31" s="32">
        <f t="shared" si="7"/>
        <v>15.1</v>
      </c>
      <c r="K31" s="33">
        <f t="shared" si="8"/>
        <v>-2.6999999999999993</v>
      </c>
      <c r="L31" s="29">
        <f t="shared" si="9"/>
        <v>0.45090909090909093</v>
      </c>
      <c r="M31" s="34" t="s">
        <v>126</v>
      </c>
      <c r="N31" s="34"/>
      <c r="O31" s="28"/>
      <c r="P31" s="28"/>
      <c r="Q31" s="28"/>
      <c r="S31" s="28"/>
      <c r="T31" s="35"/>
      <c r="U31" s="28"/>
      <c r="V31" s="28"/>
    </row>
    <row r="32" spans="1:22" s="29" customFormat="1" ht="14.85" customHeight="1" x14ac:dyDescent="0.2">
      <c r="A32" s="28">
        <v>1994</v>
      </c>
      <c r="B32" s="28">
        <f t="shared" si="0"/>
        <v>10</v>
      </c>
      <c r="C32" s="28">
        <f>SUM(Holston!G307:G316)</f>
        <v>4</v>
      </c>
      <c r="D32" s="28">
        <f>SUM(Holston!H307:H316)</f>
        <v>6</v>
      </c>
      <c r="E32" s="28">
        <f>SUM(Holston!I307:I316)</f>
        <v>0</v>
      </c>
      <c r="F32" s="29">
        <f t="shared" si="1"/>
        <v>0.4</v>
      </c>
      <c r="G32" s="30">
        <f>SUM(Holston!D307:D316)</f>
        <v>133</v>
      </c>
      <c r="H32" s="31">
        <f>SUM(Holston!E307:E316)</f>
        <v>289</v>
      </c>
      <c r="I32" s="32">
        <f t="shared" si="6"/>
        <v>13.3</v>
      </c>
      <c r="J32" s="32">
        <f t="shared" si="7"/>
        <v>28.9</v>
      </c>
      <c r="K32" s="33">
        <f t="shared" si="8"/>
        <v>-15.599999999999998</v>
      </c>
      <c r="L32" s="29">
        <f t="shared" si="9"/>
        <v>0.31516587677725116</v>
      </c>
      <c r="M32" s="34" t="s">
        <v>126</v>
      </c>
      <c r="N32" s="34"/>
      <c r="O32" s="28"/>
      <c r="P32" s="28"/>
      <c r="Q32" s="28"/>
      <c r="S32" s="28"/>
      <c r="T32" s="35"/>
      <c r="U32" s="28"/>
      <c r="V32" s="28"/>
    </row>
    <row r="33" spans="1:22" s="29" customFormat="1" ht="14.85" customHeight="1" x14ac:dyDescent="0.2">
      <c r="A33" s="28">
        <v>1995</v>
      </c>
      <c r="B33" s="28">
        <f t="shared" si="0"/>
        <v>11</v>
      </c>
      <c r="C33" s="28">
        <f>SUM(Holston!G317:G327)</f>
        <v>6</v>
      </c>
      <c r="D33" s="28">
        <f>SUM(Holston!H317:H327)</f>
        <v>5</v>
      </c>
      <c r="E33" s="28">
        <f>SUM(Holston!I317:I327)</f>
        <v>0</v>
      </c>
      <c r="F33" s="29">
        <f t="shared" si="1"/>
        <v>0.54545454545454541</v>
      </c>
      <c r="G33" s="30">
        <f>SUM(Holston!D317:D327)</f>
        <v>235</v>
      </c>
      <c r="H33" s="31">
        <f>SUM(Holston!E317:E327)</f>
        <v>210</v>
      </c>
      <c r="I33" s="32">
        <f t="shared" si="6"/>
        <v>21.363636363636363</v>
      </c>
      <c r="J33" s="32">
        <f t="shared" si="7"/>
        <v>19.09090909090909</v>
      </c>
      <c r="K33" s="33">
        <f t="shared" si="8"/>
        <v>2.2727272727272734</v>
      </c>
      <c r="L33" s="29">
        <f t="shared" si="9"/>
        <v>0.5280898876404494</v>
      </c>
      <c r="M33" s="34"/>
      <c r="N33" s="34"/>
      <c r="O33" s="28"/>
      <c r="P33" s="28"/>
      <c r="Q33" s="28"/>
      <c r="S33" s="28"/>
      <c r="T33" s="35"/>
      <c r="U33" s="28"/>
      <c r="V33" s="28"/>
    </row>
    <row r="34" spans="1:22" s="29" customFormat="1" ht="14.85" customHeight="1" x14ac:dyDescent="0.2">
      <c r="A34" s="28">
        <v>1996</v>
      </c>
      <c r="B34" s="28">
        <f t="shared" si="0"/>
        <v>10</v>
      </c>
      <c r="C34" s="28">
        <f>SUM(Holston!G328:G337)</f>
        <v>3</v>
      </c>
      <c r="D34" s="28">
        <f>SUM(Holston!H328:H337)</f>
        <v>7</v>
      </c>
      <c r="E34" s="28">
        <f>SUM(Holston!I328:I337)</f>
        <v>0</v>
      </c>
      <c r="F34" s="29">
        <f t="shared" si="1"/>
        <v>0.3</v>
      </c>
      <c r="G34" s="30">
        <f>SUM(Holston!D328:D337)</f>
        <v>78</v>
      </c>
      <c r="H34" s="31">
        <f>SUM(Holston!E328:E337)</f>
        <v>212</v>
      </c>
      <c r="I34" s="32">
        <f t="shared" si="6"/>
        <v>7.8</v>
      </c>
      <c r="J34" s="32">
        <f t="shared" si="7"/>
        <v>21.2</v>
      </c>
      <c r="K34" s="33">
        <f t="shared" si="8"/>
        <v>-13.399999999999999</v>
      </c>
      <c r="L34" s="29">
        <f t="shared" si="9"/>
        <v>0.26896551724137929</v>
      </c>
      <c r="M34" s="34"/>
      <c r="N34" s="34"/>
      <c r="O34" s="28"/>
      <c r="P34" s="28"/>
      <c r="Q34" s="28"/>
      <c r="S34" s="28"/>
      <c r="T34" s="35"/>
      <c r="U34" s="28"/>
      <c r="V34" s="28"/>
    </row>
    <row r="35" spans="1:22" s="29" customFormat="1" ht="14.85" customHeight="1" x14ac:dyDescent="0.2">
      <c r="A35" s="28">
        <v>1997</v>
      </c>
      <c r="B35" s="28">
        <f t="shared" si="0"/>
        <v>10</v>
      </c>
      <c r="C35" s="28">
        <f>SUM(Holston!G338:G347)</f>
        <v>3</v>
      </c>
      <c r="D35" s="28">
        <f>SUM(Holston!H338:H347)</f>
        <v>7</v>
      </c>
      <c r="E35" s="28">
        <f>SUM(Holston!I338:I347)</f>
        <v>0</v>
      </c>
      <c r="F35" s="29">
        <f t="shared" si="1"/>
        <v>0.3</v>
      </c>
      <c r="G35" s="30">
        <f>SUM(Holston!D338:D347)</f>
        <v>212</v>
      </c>
      <c r="H35" s="31">
        <f>SUM(Holston!E338:E347)</f>
        <v>258</v>
      </c>
      <c r="I35" s="32">
        <f t="shared" si="6"/>
        <v>21.2</v>
      </c>
      <c r="J35" s="32">
        <f t="shared" si="7"/>
        <v>25.8</v>
      </c>
      <c r="K35" s="33">
        <f t="shared" si="8"/>
        <v>-4.6000000000000014</v>
      </c>
      <c r="L35" s="29">
        <f t="shared" si="9"/>
        <v>0.45106382978723403</v>
      </c>
      <c r="M35" s="34"/>
      <c r="N35" s="34"/>
      <c r="O35" s="28"/>
      <c r="P35" s="28"/>
      <c r="Q35" s="28"/>
      <c r="S35" s="28"/>
      <c r="T35" s="35"/>
      <c r="U35" s="28"/>
      <c r="V35" s="28"/>
    </row>
    <row r="36" spans="1:22" s="29" customFormat="1" ht="14.85" customHeight="1" x14ac:dyDescent="0.2">
      <c r="A36" s="28">
        <v>1998</v>
      </c>
      <c r="B36" s="28">
        <f t="shared" si="0"/>
        <v>10</v>
      </c>
      <c r="C36" s="28">
        <f>SUM(Holston!G348:G357)</f>
        <v>3</v>
      </c>
      <c r="D36" s="28">
        <f>SUM(Holston!H348:H357)</f>
        <v>7</v>
      </c>
      <c r="E36" s="28">
        <f>SUM(Holston!I348:I357)</f>
        <v>0</v>
      </c>
      <c r="F36" s="29">
        <f t="shared" si="1"/>
        <v>0.3</v>
      </c>
      <c r="G36" s="30">
        <f>SUM(Holston!D348:D357)</f>
        <v>185</v>
      </c>
      <c r="H36" s="31">
        <f>SUM(Holston!E348:E357)</f>
        <v>232</v>
      </c>
      <c r="I36" s="32">
        <f t="shared" si="6"/>
        <v>18.5</v>
      </c>
      <c r="J36" s="32">
        <f t="shared" si="7"/>
        <v>23.2</v>
      </c>
      <c r="K36" s="33">
        <f t="shared" si="8"/>
        <v>-4.6999999999999993</v>
      </c>
      <c r="L36" s="29">
        <f t="shared" si="9"/>
        <v>0.44364508393285373</v>
      </c>
      <c r="M36" s="34"/>
      <c r="N36" s="34"/>
      <c r="O36" s="28"/>
      <c r="P36" s="28"/>
      <c r="Q36" s="28"/>
      <c r="S36" s="28"/>
      <c r="T36" s="35"/>
      <c r="U36" s="28"/>
      <c r="V36" s="28"/>
    </row>
    <row r="37" spans="1:22" s="29" customFormat="1" ht="14.85" customHeight="1" x14ac:dyDescent="0.2">
      <c r="A37" s="28">
        <v>1999</v>
      </c>
      <c r="B37" s="28">
        <f t="shared" si="0"/>
        <v>10</v>
      </c>
      <c r="C37" s="28">
        <f>SUM(Holston!G358:G367)</f>
        <v>1</v>
      </c>
      <c r="D37" s="28">
        <f>SUM(Holston!H358:H367)</f>
        <v>9</v>
      </c>
      <c r="E37" s="28">
        <f>SUM(Holston!I358:I367)</f>
        <v>0</v>
      </c>
      <c r="F37" s="29">
        <f t="shared" si="1"/>
        <v>0.1</v>
      </c>
      <c r="G37" s="30">
        <f>SUM(Holston!D358:D367)</f>
        <v>111</v>
      </c>
      <c r="H37" s="31">
        <f>SUM(Holston!E358:E367)</f>
        <v>337</v>
      </c>
      <c r="I37" s="32">
        <f t="shared" si="6"/>
        <v>11.1</v>
      </c>
      <c r="J37" s="32">
        <f t="shared" si="7"/>
        <v>33.700000000000003</v>
      </c>
      <c r="K37" s="33">
        <f t="shared" si="8"/>
        <v>-22.6</v>
      </c>
      <c r="L37" s="29">
        <f t="shared" si="9"/>
        <v>0.24776785714285715</v>
      </c>
      <c r="M37" s="34" t="s">
        <v>134</v>
      </c>
      <c r="N37" s="34"/>
      <c r="O37" s="28"/>
      <c r="P37" s="28"/>
      <c r="Q37" s="28"/>
      <c r="S37" s="28"/>
      <c r="T37" s="35"/>
      <c r="U37" s="28"/>
      <c r="V37" s="28"/>
    </row>
    <row r="38" spans="1:22" s="29" customFormat="1" ht="14.85" customHeight="1" x14ac:dyDescent="0.2">
      <c r="A38" s="28">
        <v>2000</v>
      </c>
      <c r="B38" s="28">
        <f t="shared" si="0"/>
        <v>10</v>
      </c>
      <c r="C38" s="28">
        <f>SUM(Holston!G368:G377)</f>
        <v>2</v>
      </c>
      <c r="D38" s="28">
        <f>SUM(Holston!H368:H377)</f>
        <v>8</v>
      </c>
      <c r="E38" s="28">
        <f>SUM(Holston!I368:I377)</f>
        <v>0</v>
      </c>
      <c r="F38" s="29">
        <f t="shared" si="1"/>
        <v>0.2</v>
      </c>
      <c r="G38" s="30">
        <f>SUM(Holston!D368:D377)</f>
        <v>143</v>
      </c>
      <c r="H38" s="31">
        <f>SUM(Holston!E368:E377)</f>
        <v>338</v>
      </c>
      <c r="I38" s="32">
        <f t="shared" si="6"/>
        <v>14.3</v>
      </c>
      <c r="J38" s="32">
        <f t="shared" si="7"/>
        <v>33.799999999999997</v>
      </c>
      <c r="K38" s="33">
        <f t="shared" si="8"/>
        <v>-19.499999999999996</v>
      </c>
      <c r="L38" s="29">
        <f t="shared" si="9"/>
        <v>0.29729729729729731</v>
      </c>
      <c r="M38" s="34" t="s">
        <v>134</v>
      </c>
      <c r="N38" s="34"/>
      <c r="O38" s="28"/>
      <c r="P38" s="28"/>
      <c r="Q38" s="28"/>
      <c r="S38" s="28"/>
      <c r="T38" s="35"/>
      <c r="U38" s="28"/>
      <c r="V38" s="28"/>
    </row>
    <row r="39" spans="1:22" s="29" customFormat="1" ht="14.85" customHeight="1" x14ac:dyDescent="0.2">
      <c r="A39" s="28">
        <v>2001</v>
      </c>
      <c r="B39" s="28">
        <f t="shared" si="0"/>
        <v>10</v>
      </c>
      <c r="C39" s="28">
        <f>SUM(Holston!G378:G387)</f>
        <v>3</v>
      </c>
      <c r="D39" s="28">
        <f>SUM(Holston!H378:H387)</f>
        <v>7</v>
      </c>
      <c r="E39" s="28">
        <f>SUM(Holston!I378:I387)</f>
        <v>0</v>
      </c>
      <c r="F39" s="29">
        <f t="shared" si="1"/>
        <v>0.3</v>
      </c>
      <c r="G39" s="30">
        <f>SUM(Holston!D378:D387)</f>
        <v>163</v>
      </c>
      <c r="H39" s="31">
        <f>SUM(Holston!E378:E387)</f>
        <v>292</v>
      </c>
      <c r="I39" s="32">
        <f t="shared" si="6"/>
        <v>16.3</v>
      </c>
      <c r="J39" s="32">
        <f t="shared" si="7"/>
        <v>29.2</v>
      </c>
      <c r="K39" s="33">
        <f t="shared" si="8"/>
        <v>-12.899999999999999</v>
      </c>
      <c r="L39" s="29">
        <f t="shared" si="9"/>
        <v>0.35824175824175825</v>
      </c>
      <c r="M39" s="34" t="s">
        <v>59</v>
      </c>
      <c r="N39" s="34"/>
      <c r="O39" s="28"/>
      <c r="P39" s="28"/>
      <c r="Q39" s="28"/>
      <c r="S39" s="28"/>
      <c r="T39" s="35"/>
      <c r="U39" s="28"/>
      <c r="V39" s="28"/>
    </row>
    <row r="40" spans="1:22" s="29" customFormat="1" ht="14.85" customHeight="1" x14ac:dyDescent="0.2">
      <c r="A40" s="28">
        <v>2002</v>
      </c>
      <c r="B40" s="28">
        <f t="shared" si="0"/>
        <v>10</v>
      </c>
      <c r="C40" s="28">
        <f>SUM(Holston!G388:G397)</f>
        <v>3</v>
      </c>
      <c r="D40" s="28">
        <f>SUM(Holston!H388:H397)</f>
        <v>7</v>
      </c>
      <c r="E40" s="28">
        <f>SUM(Holston!I388:I397)</f>
        <v>0</v>
      </c>
      <c r="F40" s="29">
        <f t="shared" si="1"/>
        <v>0.3</v>
      </c>
      <c r="G40" s="30">
        <f>SUM(Holston!D388:D397)</f>
        <v>131</v>
      </c>
      <c r="H40" s="31">
        <f>SUM(Holston!E388:E397)</f>
        <v>264</v>
      </c>
      <c r="I40" s="32">
        <f t="shared" si="6"/>
        <v>13.1</v>
      </c>
      <c r="J40" s="32">
        <f t="shared" si="7"/>
        <v>26.4</v>
      </c>
      <c r="K40" s="33">
        <f t="shared" si="8"/>
        <v>-13.299999999999999</v>
      </c>
      <c r="L40" s="29">
        <f t="shared" si="9"/>
        <v>0.33164556962025316</v>
      </c>
      <c r="M40" s="34" t="s">
        <v>59</v>
      </c>
      <c r="N40" s="34"/>
      <c r="O40" s="28"/>
      <c r="P40" s="28"/>
      <c r="Q40" s="28"/>
      <c r="S40" s="28"/>
      <c r="T40" s="35"/>
      <c r="U40" s="28"/>
      <c r="V40" s="28"/>
    </row>
    <row r="41" spans="1:22" s="29" customFormat="1" ht="14.85" customHeight="1" x14ac:dyDescent="0.2">
      <c r="A41" s="28">
        <v>2003</v>
      </c>
      <c r="B41" s="28">
        <f t="shared" si="0"/>
        <v>10</v>
      </c>
      <c r="C41" s="28">
        <f>SUM(Holston!G398:G407)</f>
        <v>0</v>
      </c>
      <c r="D41" s="28">
        <f>SUM(Holston!H398:H407)</f>
        <v>10</v>
      </c>
      <c r="E41" s="28">
        <f>SUM(Holston!I398:I407)</f>
        <v>0</v>
      </c>
      <c r="F41" s="29">
        <f t="shared" si="1"/>
        <v>0</v>
      </c>
      <c r="G41" s="30">
        <f>SUM(Holston!D398:D407)</f>
        <v>101</v>
      </c>
      <c r="H41" s="31">
        <f>SUM(Holston!E398:E407)</f>
        <v>325</v>
      </c>
      <c r="I41" s="32">
        <f t="shared" si="6"/>
        <v>10.1</v>
      </c>
      <c r="J41" s="32">
        <f t="shared" si="7"/>
        <v>32.5</v>
      </c>
      <c r="K41" s="33">
        <f t="shared" si="8"/>
        <v>-22.4</v>
      </c>
      <c r="L41" s="29">
        <f t="shared" si="9"/>
        <v>0.23708920187793428</v>
      </c>
      <c r="M41" s="34" t="s">
        <v>59</v>
      </c>
      <c r="N41" s="34"/>
      <c r="O41" s="28"/>
      <c r="P41" s="28"/>
      <c r="Q41" s="28"/>
      <c r="S41" s="28"/>
      <c r="T41" s="35"/>
      <c r="U41" s="28"/>
      <c r="V41" s="28"/>
    </row>
    <row r="42" spans="1:22" s="29" customFormat="1" ht="14.85" customHeight="1" x14ac:dyDescent="0.2">
      <c r="A42" s="28">
        <v>2004</v>
      </c>
      <c r="B42" s="28">
        <f t="shared" si="0"/>
        <v>10</v>
      </c>
      <c r="C42" s="28">
        <f>SUM(Holston!G408:G417)</f>
        <v>2</v>
      </c>
      <c r="D42" s="28">
        <f>SUM(Holston!H408:H417)</f>
        <v>8</v>
      </c>
      <c r="E42" s="28">
        <f>SUM(Holston!I408:I417)</f>
        <v>0</v>
      </c>
      <c r="F42" s="29">
        <f t="shared" si="1"/>
        <v>0.2</v>
      </c>
      <c r="G42" s="30">
        <f>SUM(Holston!D408:D417)</f>
        <v>103</v>
      </c>
      <c r="H42" s="31">
        <f>SUM(Holston!E408:E417)</f>
        <v>301</v>
      </c>
      <c r="I42" s="32">
        <f t="shared" si="6"/>
        <v>10.3</v>
      </c>
      <c r="J42" s="32">
        <f t="shared" si="7"/>
        <v>30.1</v>
      </c>
      <c r="K42" s="33">
        <f t="shared" si="8"/>
        <v>-19.8</v>
      </c>
      <c r="L42" s="29">
        <f t="shared" si="9"/>
        <v>0.25495049504950495</v>
      </c>
      <c r="M42" s="34" t="s">
        <v>57</v>
      </c>
      <c r="N42" s="34"/>
      <c r="O42" s="28"/>
      <c r="P42" s="28"/>
      <c r="Q42" s="28"/>
      <c r="S42" s="28"/>
      <c r="T42" s="35"/>
      <c r="U42" s="28"/>
      <c r="V42" s="28"/>
    </row>
    <row r="43" spans="1:22" s="29" customFormat="1" ht="14.85" customHeight="1" x14ac:dyDescent="0.2">
      <c r="A43" s="28">
        <v>2005</v>
      </c>
      <c r="B43" s="28">
        <f t="shared" si="0"/>
        <v>10</v>
      </c>
      <c r="C43" s="28">
        <f>SUM(Holston!G418:G427)</f>
        <v>4</v>
      </c>
      <c r="D43" s="28">
        <f>SUM(Holston!H418:H427)</f>
        <v>6</v>
      </c>
      <c r="E43" s="28">
        <f>SUM(Holston!I418:I427)</f>
        <v>0</v>
      </c>
      <c r="F43" s="29">
        <f t="shared" si="1"/>
        <v>0.4</v>
      </c>
      <c r="G43" s="30">
        <f>SUM(Holston!D418:D427)</f>
        <v>188</v>
      </c>
      <c r="H43" s="31">
        <f>SUM(Holston!E418:E427)</f>
        <v>300</v>
      </c>
      <c r="I43" s="32">
        <f t="shared" si="6"/>
        <v>18.8</v>
      </c>
      <c r="J43" s="32">
        <f t="shared" si="7"/>
        <v>30</v>
      </c>
      <c r="K43" s="33">
        <f t="shared" si="8"/>
        <v>-11.2</v>
      </c>
      <c r="L43" s="29">
        <f t="shared" si="9"/>
        <v>0.38524590163934425</v>
      </c>
      <c r="M43" s="34" t="s">
        <v>25</v>
      </c>
      <c r="N43" s="34"/>
      <c r="O43" s="28"/>
      <c r="P43" s="28"/>
      <c r="Q43" s="28"/>
      <c r="S43" s="28"/>
      <c r="T43" s="35"/>
      <c r="U43" s="28"/>
      <c r="V43" s="28"/>
    </row>
    <row r="44" spans="1:22" s="29" customFormat="1" ht="14.85" customHeight="1" x14ac:dyDescent="0.2">
      <c r="A44" s="28">
        <v>2006</v>
      </c>
      <c r="B44" s="28">
        <f t="shared" si="0"/>
        <v>10</v>
      </c>
      <c r="C44" s="28">
        <f>SUM(Holston!G428:G437)</f>
        <v>1</v>
      </c>
      <c r="D44" s="28">
        <f>SUM(Holston!H428:H437)</f>
        <v>9</v>
      </c>
      <c r="E44" s="28">
        <f>SUM(Holston!I428:I437)</f>
        <v>0</v>
      </c>
      <c r="F44" s="29">
        <f t="shared" si="1"/>
        <v>0.1</v>
      </c>
      <c r="G44" s="30">
        <f>SUM(Holston!D428:D437)</f>
        <v>128</v>
      </c>
      <c r="H44" s="31">
        <f>SUM(Holston!E428:E437)</f>
        <v>373</v>
      </c>
      <c r="I44" s="32">
        <f t="shared" si="6"/>
        <v>12.8</v>
      </c>
      <c r="J44" s="32">
        <f t="shared" si="7"/>
        <v>37.299999999999997</v>
      </c>
      <c r="K44" s="33">
        <f t="shared" si="8"/>
        <v>-24.499999999999996</v>
      </c>
      <c r="L44" s="29">
        <f t="shared" si="9"/>
        <v>0.2554890219560878</v>
      </c>
      <c r="M44" s="34" t="s">
        <v>59</v>
      </c>
      <c r="N44" s="34"/>
      <c r="O44" s="28"/>
      <c r="P44" s="28"/>
      <c r="Q44" s="28"/>
      <c r="S44" s="28"/>
      <c r="T44" s="35"/>
      <c r="U44" s="28"/>
      <c r="V44" s="28"/>
    </row>
    <row r="45" spans="1:22" s="29" customFormat="1" ht="14.85" customHeight="1" x14ac:dyDescent="0.2">
      <c r="A45" s="28">
        <v>2007</v>
      </c>
      <c r="B45" s="28">
        <f t="shared" si="0"/>
        <v>11</v>
      </c>
      <c r="C45" s="28">
        <f>SUM(Holston!G438:G448)</f>
        <v>6</v>
      </c>
      <c r="D45" s="28">
        <f>SUM(Holston!H438:H448)</f>
        <v>5</v>
      </c>
      <c r="E45" s="28">
        <f>SUM(Holston!I438:I448)</f>
        <v>0</v>
      </c>
      <c r="F45" s="29">
        <f t="shared" si="1"/>
        <v>0.54545454545454541</v>
      </c>
      <c r="G45" s="30">
        <f>SUM(Holston!D438:D448)</f>
        <v>265</v>
      </c>
      <c r="H45" s="31">
        <f>SUM(Holston!E438:E448)</f>
        <v>242</v>
      </c>
      <c r="I45" s="32">
        <f t="shared" si="6"/>
        <v>24.09090909090909</v>
      </c>
      <c r="J45" s="32">
        <f t="shared" si="7"/>
        <v>22</v>
      </c>
      <c r="K45" s="33">
        <f t="shared" si="8"/>
        <v>2.0909090909090899</v>
      </c>
      <c r="L45" s="29">
        <f t="shared" si="9"/>
        <v>0.52268244575936884</v>
      </c>
      <c r="M45" s="34" t="s">
        <v>57</v>
      </c>
      <c r="N45" s="34"/>
      <c r="O45" s="28"/>
      <c r="P45" s="28"/>
      <c r="Q45" s="28"/>
      <c r="S45" s="28"/>
      <c r="T45" s="35"/>
      <c r="U45" s="28"/>
      <c r="V45" s="28"/>
    </row>
    <row r="46" spans="1:22" s="29" customFormat="1" ht="14.85" customHeight="1" x14ac:dyDescent="0.2">
      <c r="A46" s="28">
        <v>2008</v>
      </c>
      <c r="B46" s="28">
        <f t="shared" si="0"/>
        <v>13</v>
      </c>
      <c r="C46" s="28">
        <f>SUM(Holston!G449:G461)</f>
        <v>10</v>
      </c>
      <c r="D46" s="28">
        <f>SUM(Holston!H449:H461)</f>
        <v>3</v>
      </c>
      <c r="E46" s="28">
        <f>SUM(Holston!I449:I461)</f>
        <v>0</v>
      </c>
      <c r="F46" s="29">
        <f t="shared" si="1"/>
        <v>0.76923076923076927</v>
      </c>
      <c r="G46" s="30">
        <f>SUM(Holston!D449:D461)</f>
        <v>349</v>
      </c>
      <c r="H46" s="31">
        <f>SUM(Holston!E449:E461)</f>
        <v>204</v>
      </c>
      <c r="I46" s="32">
        <f t="shared" si="6"/>
        <v>26.846153846153847</v>
      </c>
      <c r="J46" s="32">
        <f t="shared" si="7"/>
        <v>15.692307692307692</v>
      </c>
      <c r="K46" s="33">
        <f t="shared" si="8"/>
        <v>11.153846153846155</v>
      </c>
      <c r="L46" s="29">
        <f t="shared" si="9"/>
        <v>0.63110307414104883</v>
      </c>
      <c r="M46" s="34" t="s">
        <v>57</v>
      </c>
      <c r="N46" s="34"/>
      <c r="O46" s="28"/>
      <c r="P46" s="28"/>
      <c r="Q46" s="28"/>
      <c r="S46" s="28"/>
      <c r="T46" s="35"/>
      <c r="U46" s="28"/>
      <c r="V46" s="28"/>
    </row>
    <row r="47" spans="1:22" s="29" customFormat="1" ht="14.85" customHeight="1" x14ac:dyDescent="0.2">
      <c r="A47" s="28">
        <v>2009</v>
      </c>
      <c r="B47" s="28">
        <f t="shared" si="0"/>
        <v>13</v>
      </c>
      <c r="C47" s="28">
        <f>SUM(Holston!G462:G474)</f>
        <v>11</v>
      </c>
      <c r="D47" s="28">
        <f>SUM(Holston!H462:H474)</f>
        <v>2</v>
      </c>
      <c r="E47" s="28">
        <f>SUM(Holston!I462:I474)</f>
        <v>0</v>
      </c>
      <c r="F47" s="29">
        <f t="shared" si="1"/>
        <v>0.84615384615384615</v>
      </c>
      <c r="G47" s="30">
        <f>SUM(Holston!D462:D474)</f>
        <v>398</v>
      </c>
      <c r="H47" s="31">
        <f>SUM(Holston!E462:E474)</f>
        <v>122</v>
      </c>
      <c r="I47" s="32">
        <f t="shared" si="6"/>
        <v>30.615384615384617</v>
      </c>
      <c r="J47" s="32">
        <f t="shared" si="7"/>
        <v>9.384615384615385</v>
      </c>
      <c r="K47" s="33">
        <f t="shared" si="8"/>
        <v>21.230769230769234</v>
      </c>
      <c r="L47" s="29">
        <f t="shared" si="9"/>
        <v>0.76538461538461533</v>
      </c>
      <c r="M47" s="34" t="s">
        <v>57</v>
      </c>
      <c r="N47" s="34"/>
      <c r="O47" s="28"/>
      <c r="P47" s="28"/>
      <c r="Q47" s="28"/>
      <c r="S47" s="28"/>
      <c r="T47" s="35"/>
      <c r="U47" s="28"/>
      <c r="V47" s="28"/>
    </row>
    <row r="48" spans="1:22" s="29" customFormat="1" ht="14.85" customHeight="1" x14ac:dyDescent="0.2">
      <c r="A48" s="28">
        <v>2010</v>
      </c>
      <c r="B48" s="28">
        <f t="shared" si="0"/>
        <v>10</v>
      </c>
      <c r="C48" s="28">
        <f>SUM(Holston!G475:G484)</f>
        <v>3</v>
      </c>
      <c r="D48" s="28">
        <f>SUM(Holston!H475:H484)</f>
        <v>7</v>
      </c>
      <c r="E48" s="28">
        <f>SUM(Holston!I475:I484)</f>
        <v>0</v>
      </c>
      <c r="F48" s="29">
        <f t="shared" si="1"/>
        <v>0.3</v>
      </c>
      <c r="G48" s="30">
        <f>SUM(Holston!D475:D484)</f>
        <v>121</v>
      </c>
      <c r="H48" s="31">
        <f>SUM(Holston!E475:E484)</f>
        <v>246</v>
      </c>
      <c r="I48" s="32">
        <f t="shared" si="6"/>
        <v>12.1</v>
      </c>
      <c r="J48" s="32">
        <f t="shared" si="7"/>
        <v>24.6</v>
      </c>
      <c r="K48" s="33">
        <f t="shared" si="8"/>
        <v>-12.500000000000002</v>
      </c>
      <c r="L48" s="29">
        <f t="shared" si="9"/>
        <v>0.32970027247956402</v>
      </c>
      <c r="M48" s="34" t="s">
        <v>57</v>
      </c>
      <c r="N48" s="34"/>
      <c r="O48" s="28"/>
      <c r="P48" s="28"/>
      <c r="Q48" s="28"/>
      <c r="S48" s="28"/>
      <c r="T48" s="35"/>
      <c r="U48" s="28"/>
      <c r="V48" s="28"/>
    </row>
    <row r="49" spans="1:22" s="29" customFormat="1" ht="14.85" customHeight="1" x14ac:dyDescent="0.2">
      <c r="A49" s="28">
        <v>2011</v>
      </c>
      <c r="B49" s="28">
        <f t="shared" si="0"/>
        <v>10</v>
      </c>
      <c r="C49" s="28">
        <f>SUM(Holston!G485:G494)</f>
        <v>3</v>
      </c>
      <c r="D49" s="28">
        <f>SUM(Holston!H485:H494)</f>
        <v>7</v>
      </c>
      <c r="E49" s="28">
        <f>SUM(Holston!I485:I494)</f>
        <v>0</v>
      </c>
      <c r="F49" s="29">
        <f t="shared" si="1"/>
        <v>0.3</v>
      </c>
      <c r="G49" s="30">
        <f>SUM(Holston!D485:D494)</f>
        <v>189</v>
      </c>
      <c r="H49" s="31">
        <f>SUM(Holston!E485:E494)</f>
        <v>344</v>
      </c>
      <c r="I49" s="32">
        <f t="shared" si="6"/>
        <v>18.899999999999999</v>
      </c>
      <c r="J49" s="32">
        <f t="shared" si="7"/>
        <v>34.4</v>
      </c>
      <c r="K49" s="33">
        <f t="shared" si="8"/>
        <v>-15.5</v>
      </c>
      <c r="L49" s="29">
        <f t="shared" si="9"/>
        <v>0.35459662288930582</v>
      </c>
      <c r="M49" s="34" t="s">
        <v>57</v>
      </c>
      <c r="N49" s="34"/>
      <c r="O49" s="28"/>
      <c r="P49" s="28"/>
      <c r="Q49" s="28"/>
      <c r="S49" s="28"/>
      <c r="T49" s="35"/>
      <c r="U49" s="28"/>
      <c r="V49" s="28"/>
    </row>
    <row r="50" spans="1:22" s="29" customFormat="1" ht="14.85" customHeight="1" x14ac:dyDescent="0.2">
      <c r="A50" s="28">
        <v>2012</v>
      </c>
      <c r="B50" s="28">
        <f t="shared" si="0"/>
        <v>11</v>
      </c>
      <c r="C50" s="28">
        <f>SUM(Holston!G495:G505)</f>
        <v>4</v>
      </c>
      <c r="D50" s="28">
        <f>SUM(Holston!H495:H505)</f>
        <v>7</v>
      </c>
      <c r="E50" s="28">
        <f>SUM(Holston!I495:I505)</f>
        <v>0</v>
      </c>
      <c r="F50" s="29">
        <f t="shared" si="1"/>
        <v>0.36363636363636365</v>
      </c>
      <c r="G50" s="30">
        <f>SUM(Holston!D495:D505)</f>
        <v>263</v>
      </c>
      <c r="H50" s="31">
        <f>SUM(Holston!E495:E505)</f>
        <v>342</v>
      </c>
      <c r="I50" s="32">
        <f t="shared" si="6"/>
        <v>23.90909090909091</v>
      </c>
      <c r="J50" s="32">
        <f t="shared" si="7"/>
        <v>31.09090909090909</v>
      </c>
      <c r="K50" s="33">
        <f t="shared" si="8"/>
        <v>-7.1818181818181799</v>
      </c>
      <c r="L50" s="29">
        <f t="shared" si="9"/>
        <v>0.43471074380165287</v>
      </c>
      <c r="M50" s="34" t="s">
        <v>57</v>
      </c>
      <c r="N50" s="34"/>
      <c r="O50" s="28"/>
      <c r="P50" s="28"/>
      <c r="Q50" s="28"/>
      <c r="S50" s="28"/>
      <c r="T50" s="35"/>
      <c r="U50" s="28"/>
      <c r="V50" s="28"/>
    </row>
    <row r="51" spans="1:22" s="29" customFormat="1" ht="14.85" customHeight="1" x14ac:dyDescent="0.2">
      <c r="A51" s="28">
        <v>2013</v>
      </c>
      <c r="B51" s="28">
        <f t="shared" si="0"/>
        <v>11</v>
      </c>
      <c r="C51" s="28">
        <f>SUM(Holston!G506:G516)</f>
        <v>7</v>
      </c>
      <c r="D51" s="28">
        <f>SUM(Holston!H506:H516)</f>
        <v>4</v>
      </c>
      <c r="E51" s="28">
        <f>SUM(Holston!I506:I516)</f>
        <v>0</v>
      </c>
      <c r="F51" s="29">
        <f t="shared" si="1"/>
        <v>0.63636363636363635</v>
      </c>
      <c r="G51" s="30">
        <f>SUM(Holston!D506:D516)</f>
        <v>359</v>
      </c>
      <c r="H51" s="31">
        <f>SUM(Holston!E506:E516)</f>
        <v>295</v>
      </c>
      <c r="I51" s="32">
        <f t="shared" si="6"/>
        <v>32.636363636363633</v>
      </c>
      <c r="J51" s="32">
        <f t="shared" si="7"/>
        <v>26.818181818181817</v>
      </c>
      <c r="K51" s="33">
        <f t="shared" si="8"/>
        <v>5.8181818181818166</v>
      </c>
      <c r="L51" s="29">
        <f t="shared" si="9"/>
        <v>0.54892966360856266</v>
      </c>
      <c r="M51" s="34" t="s">
        <v>57</v>
      </c>
      <c r="N51" s="34"/>
      <c r="O51" s="28"/>
      <c r="P51" s="28"/>
      <c r="Q51" s="28"/>
      <c r="S51" s="28"/>
      <c r="T51" s="35"/>
      <c r="U51" s="28"/>
      <c r="V51" s="28"/>
    </row>
    <row r="52" spans="1:22" s="29" customFormat="1" ht="14.85" customHeight="1" x14ac:dyDescent="0.2">
      <c r="A52" s="28">
        <v>2014</v>
      </c>
      <c r="B52" s="28">
        <f t="shared" si="0"/>
        <v>10</v>
      </c>
      <c r="C52" s="28">
        <f>SUM(Holston!G517:G526)</f>
        <v>2</v>
      </c>
      <c r="D52" s="28">
        <f>SUM(Holston!H517:H526)</f>
        <v>8</v>
      </c>
      <c r="E52" s="28">
        <f>SUM(Holston!I517:I526)</f>
        <v>0</v>
      </c>
      <c r="F52" s="29">
        <f t="shared" si="1"/>
        <v>0.2</v>
      </c>
      <c r="G52" s="30">
        <f>SUM(Holston!D517:D526)</f>
        <v>234</v>
      </c>
      <c r="H52" s="31">
        <f>SUM(Holston!E517:E526)</f>
        <v>414</v>
      </c>
      <c r="I52" s="32">
        <f t="shared" si="6"/>
        <v>23.4</v>
      </c>
      <c r="J52" s="32">
        <f t="shared" si="7"/>
        <v>41.4</v>
      </c>
      <c r="K52" s="33">
        <f t="shared" si="8"/>
        <v>-18</v>
      </c>
      <c r="L52" s="29">
        <f t="shared" si="9"/>
        <v>0.3611111111111111</v>
      </c>
      <c r="M52" s="34" t="s">
        <v>57</v>
      </c>
      <c r="N52" s="34"/>
      <c r="O52" s="28"/>
      <c r="P52" s="28"/>
      <c r="Q52" s="28"/>
      <c r="S52" s="28"/>
      <c r="T52" s="35"/>
      <c r="U52" s="28"/>
      <c r="V52" s="28"/>
    </row>
    <row r="53" spans="1:22" ht="14.85" customHeight="1" x14ac:dyDescent="0.2">
      <c r="B53" s="28" t="s">
        <v>25</v>
      </c>
      <c r="F53" s="29"/>
      <c r="I53" s="32" t="s">
        <v>25</v>
      </c>
      <c r="J53" s="32" t="s">
        <v>25</v>
      </c>
      <c r="K53" s="33" t="s">
        <v>25</v>
      </c>
      <c r="L53" s="29" t="s">
        <v>25</v>
      </c>
    </row>
    <row r="54" spans="1:22" ht="14.85" customHeight="1" x14ac:dyDescent="0.2">
      <c r="B54" s="28">
        <f>SUM(B2:B53)</f>
        <v>525</v>
      </c>
      <c r="C54" s="28">
        <f>SUM(C2:C53)</f>
        <v>180</v>
      </c>
      <c r="D54" s="28">
        <f>SUM(D2:D53)</f>
        <v>337</v>
      </c>
      <c r="E54" s="28">
        <f>SUM(E2:E53)</f>
        <v>8</v>
      </c>
      <c r="F54" s="29">
        <f>(C54+(E54/2))/(C54+D54+E54)</f>
        <v>0.3504761904761905</v>
      </c>
      <c r="G54" s="30">
        <f>SUM(G2:G53)</f>
        <v>8074</v>
      </c>
      <c r="H54" s="30">
        <f>SUM(H2:H53)</f>
        <v>12581</v>
      </c>
      <c r="I54" s="36">
        <f>G54/B54</f>
        <v>15.379047619047618</v>
      </c>
      <c r="J54" s="36">
        <f>H54/B54</f>
        <v>23.963809523809523</v>
      </c>
      <c r="K54" s="33">
        <f>I54-J54</f>
        <v>-8.5847619047619048</v>
      </c>
      <c r="L54" s="29">
        <f>(G54)/(G54+H54)</f>
        <v>0.3908980876301138</v>
      </c>
    </row>
    <row r="55" spans="1:22" ht="14.85" customHeight="1" x14ac:dyDescent="0.2">
      <c r="C55" s="28" t="s">
        <v>25</v>
      </c>
      <c r="D55" s="28" t="s">
        <v>25</v>
      </c>
      <c r="E55" s="28" t="s">
        <v>25</v>
      </c>
      <c r="G55" s="36">
        <f>AVERAGE(G2:G53)</f>
        <v>158.31372549019608</v>
      </c>
      <c r="H55" s="36">
        <f>AVERAGE(H2:H53)</f>
        <v>246.68627450980392</v>
      </c>
      <c r="M55" s="34" t="s">
        <v>39</v>
      </c>
    </row>
    <row r="56" spans="1:22" ht="14.85" customHeight="1" x14ac:dyDescent="0.2">
      <c r="G56" s="37"/>
      <c r="H56" s="37"/>
      <c r="M56" s="34" t="s">
        <v>25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Holston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2014-09-05T02:43:45Z</dcterms:created>
  <dcterms:modified xsi:type="dcterms:W3CDTF">2015-01-18T18:41:04Z</dcterms:modified>
</cp:coreProperties>
</file>