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415" tabRatio="875" activeTab="1"/>
  </bookViews>
  <sheets>
    <sheet name="Osbourn" sheetId="1" r:id="rId1"/>
    <sheet name="Yearly" sheetId="2" r:id="rId2"/>
    <sheet name="playoffs" sheetId="3" r:id="rId3"/>
    <sheet name="Armstong" sheetId="4" r:id="rId4"/>
    <sheet name="Armstong-Kennedy" sheetId="5" r:id="rId5"/>
    <sheet name="Battlefield" sheetId="6" r:id="rId6"/>
    <sheet name="Bishop Ireton" sheetId="7" r:id="rId7"/>
    <sheet name="Brentsville" sheetId="9" r:id="rId8"/>
    <sheet name="Broad Run" sheetId="8" r:id="rId9"/>
    <sheet name="Brooke Point" sheetId="10" r:id="rId10"/>
    <sheet name="CD Hylton" sheetId="11" r:id="rId11"/>
    <sheet name="Caroline" sheetId="12" r:id="rId12"/>
    <sheet name="Chancellor" sheetId="13" r:id="rId13"/>
    <sheet name="Chantilly" sheetId="14" r:id="rId14"/>
    <sheet name="Clarke County" sheetId="15" r:id="rId15"/>
    <sheet name="Courtland" sheetId="16" r:id="rId16"/>
    <sheet name="Culpeper County" sheetId="17" r:id="rId17"/>
    <sheet name="Fauquier" sheetId="18" r:id="rId18"/>
    <sheet name="Forest Park" sheetId="19" r:id="rId19"/>
    <sheet name="Franklin County" sheetId="20" r:id="rId20"/>
    <sheet name="Freedom S Riding" sheetId="21" r:id="rId21"/>
    <sheet name="Freedom Woodbridge" sheetId="22" r:id="rId22"/>
    <sheet name="GW Danville" sheetId="23" r:id="rId23"/>
    <sheet name="Gar-Field" sheetId="24" r:id="rId24"/>
    <sheet name="George Mason" sheetId="25" r:id="rId25"/>
    <sheet name="Handley" sheetId="26" r:id="rId26"/>
    <sheet name="Heritage Leesburg" sheetId="27" r:id="rId27"/>
    <sheet name="James Monroe" sheetId="28" r:id="rId28"/>
    <sheet name="James Wood" sheetId="29" r:id="rId29"/>
    <sheet name="King George" sheetId="30" r:id="rId30"/>
    <sheet name="Lancaster" sheetId="31" r:id="rId31"/>
    <sheet name="Liberty Bealeton" sheetId="32" r:id="rId32"/>
    <sheet name="Loudoun County" sheetId="33" r:id="rId33"/>
    <sheet name="Loudoun Valley" sheetId="34" r:id="rId34"/>
    <sheet name="Manassas Park" sheetId="35" r:id="rId35"/>
    <sheet name="Massaponax" sheetId="36" r:id="rId36"/>
    <sheet name="Mtn View" sheetId="37" r:id="rId37"/>
    <sheet name="N Stafford" sheetId="38" r:id="rId38"/>
    <sheet name="Orange County" sheetId="39" r:id="rId39"/>
    <sheet name="Osbourn Park" sheetId="40" r:id="rId40"/>
    <sheet name="Oscar Smith" sheetId="41" r:id="rId41"/>
    <sheet name="Park View Sterling" sheetId="42" r:id="rId42"/>
    <sheet name="Patriot" sheetId="43" r:id="rId43"/>
    <sheet name="Potomac" sheetId="44" r:id="rId44"/>
    <sheet name="Salem Va Beach" sheetId="45" r:id="rId45"/>
    <sheet name="Sherando" sheetId="46" r:id="rId46"/>
    <sheet name="Spotsylvania" sheetId="47" r:id="rId47"/>
    <sheet name="St. Stephens" sheetId="48" r:id="rId48"/>
    <sheet name="Stafford" sheetId="49" r:id="rId49"/>
    <sheet name="Stone Bridge" sheetId="50" r:id="rId50"/>
    <sheet name="S Jackson Manassas" sheetId="51" r:id="rId51"/>
    <sheet name="Varina" sheetId="52" r:id="rId52"/>
    <sheet name="Warren County" sheetId="53" r:id="rId53"/>
    <sheet name="Waynesboro" sheetId="54" r:id="rId54"/>
    <sheet name="Woodbridge" sheetId="55" r:id="rId5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2" l="1"/>
  <c r="Q9" i="2"/>
  <c r="O9" i="2"/>
  <c r="E21" i="55" l="1"/>
  <c r="F21" i="55" s="1"/>
  <c r="D21" i="55"/>
  <c r="I20" i="55"/>
  <c r="H20" i="55"/>
  <c r="G20" i="55"/>
  <c r="J20" i="55" s="1"/>
  <c r="E20" i="55"/>
  <c r="D20" i="55"/>
  <c r="E5" i="54"/>
  <c r="D5" i="54"/>
  <c r="I4" i="54"/>
  <c r="H4" i="54"/>
  <c r="G4" i="54"/>
  <c r="E4" i="54"/>
  <c r="D4" i="54"/>
  <c r="E22" i="53"/>
  <c r="D22" i="53"/>
  <c r="F22" i="53" s="1"/>
  <c r="I21" i="53"/>
  <c r="H21" i="53"/>
  <c r="G21" i="53"/>
  <c r="E21" i="53"/>
  <c r="D21" i="53"/>
  <c r="E5" i="52"/>
  <c r="D5" i="52"/>
  <c r="F5" i="52" s="1"/>
  <c r="I4" i="52"/>
  <c r="H4" i="52"/>
  <c r="G4" i="52"/>
  <c r="E4" i="52"/>
  <c r="D4" i="52"/>
  <c r="E48" i="51"/>
  <c r="D48" i="51"/>
  <c r="I47" i="51"/>
  <c r="H47" i="51"/>
  <c r="G47" i="51"/>
  <c r="E47" i="51"/>
  <c r="D47" i="51"/>
  <c r="E6" i="50"/>
  <c r="D6" i="50"/>
  <c r="I5" i="50"/>
  <c r="H5" i="50"/>
  <c r="G5" i="50"/>
  <c r="E5" i="50"/>
  <c r="D5" i="50"/>
  <c r="E6" i="49"/>
  <c r="D6" i="49"/>
  <c r="F6" i="49" s="1"/>
  <c r="I5" i="49"/>
  <c r="H5" i="49"/>
  <c r="G5" i="49"/>
  <c r="E5" i="49"/>
  <c r="D5" i="49"/>
  <c r="E5" i="48"/>
  <c r="D5" i="48"/>
  <c r="F5" i="48" s="1"/>
  <c r="I4" i="48"/>
  <c r="H4" i="48"/>
  <c r="G4" i="48"/>
  <c r="E4" i="48"/>
  <c r="D4" i="48"/>
  <c r="E6" i="47"/>
  <c r="D6" i="47"/>
  <c r="I5" i="47"/>
  <c r="H5" i="47"/>
  <c r="G5" i="47"/>
  <c r="E5" i="47"/>
  <c r="D5" i="47"/>
  <c r="E6" i="46"/>
  <c r="D6" i="46"/>
  <c r="F6" i="46" s="1"/>
  <c r="I5" i="46"/>
  <c r="H5" i="46"/>
  <c r="G5" i="46"/>
  <c r="E5" i="46"/>
  <c r="D5" i="46"/>
  <c r="E5" i="45"/>
  <c r="D5" i="45"/>
  <c r="I4" i="45"/>
  <c r="H4" i="45"/>
  <c r="G4" i="45"/>
  <c r="E4" i="45"/>
  <c r="D4" i="45"/>
  <c r="E27" i="44"/>
  <c r="D27" i="44"/>
  <c r="F27" i="44" s="1"/>
  <c r="I26" i="44"/>
  <c r="H26" i="44"/>
  <c r="G26" i="44"/>
  <c r="E26" i="44"/>
  <c r="D26" i="44"/>
  <c r="E8" i="43"/>
  <c r="D8" i="43"/>
  <c r="F8" i="43" s="1"/>
  <c r="I7" i="43"/>
  <c r="H7" i="43"/>
  <c r="G7" i="43"/>
  <c r="E7" i="43"/>
  <c r="D7" i="43"/>
  <c r="E25" i="42"/>
  <c r="D25" i="42"/>
  <c r="F25" i="42" s="1"/>
  <c r="I24" i="42"/>
  <c r="H24" i="42"/>
  <c r="G24" i="42"/>
  <c r="E24" i="42"/>
  <c r="D24" i="42"/>
  <c r="E5" i="41"/>
  <c r="D5" i="41"/>
  <c r="I4" i="41"/>
  <c r="H4" i="41"/>
  <c r="G4" i="41"/>
  <c r="E4" i="41"/>
  <c r="D4" i="41"/>
  <c r="E39" i="40"/>
  <c r="D39" i="40"/>
  <c r="F39" i="40" s="1"/>
  <c r="I38" i="40"/>
  <c r="H38" i="40"/>
  <c r="G38" i="40"/>
  <c r="E38" i="40"/>
  <c r="D38" i="40"/>
  <c r="E6" i="39"/>
  <c r="D6" i="39"/>
  <c r="F6" i="39" s="1"/>
  <c r="I5" i="39"/>
  <c r="H5" i="39"/>
  <c r="G5" i="39"/>
  <c r="E5" i="39"/>
  <c r="D5" i="39"/>
  <c r="E7" i="38"/>
  <c r="D7" i="38"/>
  <c r="I6" i="38"/>
  <c r="H6" i="38"/>
  <c r="G6" i="38"/>
  <c r="E6" i="38"/>
  <c r="D6" i="38"/>
  <c r="E9" i="37"/>
  <c r="D9" i="37"/>
  <c r="F9" i="37" s="1"/>
  <c r="I8" i="37"/>
  <c r="H8" i="37"/>
  <c r="G8" i="37"/>
  <c r="E8" i="37"/>
  <c r="D8" i="37"/>
  <c r="E5" i="36"/>
  <c r="D5" i="36"/>
  <c r="I4" i="36"/>
  <c r="H4" i="36"/>
  <c r="G4" i="36"/>
  <c r="E4" i="36"/>
  <c r="D4" i="36"/>
  <c r="E12" i="35"/>
  <c r="D12" i="35"/>
  <c r="I11" i="35"/>
  <c r="H11" i="35"/>
  <c r="G11" i="35"/>
  <c r="J11" i="35" s="1"/>
  <c r="E11" i="35"/>
  <c r="D11" i="35"/>
  <c r="E27" i="34"/>
  <c r="D27" i="34"/>
  <c r="I26" i="34"/>
  <c r="H26" i="34"/>
  <c r="G26" i="34"/>
  <c r="E26" i="34"/>
  <c r="D26" i="34"/>
  <c r="E23" i="33"/>
  <c r="D23" i="33"/>
  <c r="F23" i="33" s="1"/>
  <c r="I22" i="33"/>
  <c r="H22" i="33"/>
  <c r="G22" i="33"/>
  <c r="E22" i="33"/>
  <c r="D22" i="33"/>
  <c r="E8" i="32"/>
  <c r="D8" i="32"/>
  <c r="F8" i="32" s="1"/>
  <c r="I7" i="32"/>
  <c r="H7" i="32"/>
  <c r="G7" i="32"/>
  <c r="E7" i="32"/>
  <c r="D7" i="32"/>
  <c r="E5" i="31"/>
  <c r="D5" i="31"/>
  <c r="I4" i="31"/>
  <c r="H4" i="31"/>
  <c r="G4" i="31"/>
  <c r="E4" i="31"/>
  <c r="D4" i="31"/>
  <c r="E7" i="30"/>
  <c r="D7" i="30"/>
  <c r="I6" i="30"/>
  <c r="H6" i="30"/>
  <c r="G6" i="30"/>
  <c r="E6" i="30"/>
  <c r="D6" i="30"/>
  <c r="E10" i="29"/>
  <c r="D10" i="29"/>
  <c r="I9" i="29"/>
  <c r="H9" i="29"/>
  <c r="G9" i="29"/>
  <c r="E9" i="29"/>
  <c r="D9" i="29"/>
  <c r="E8" i="28"/>
  <c r="D8" i="28"/>
  <c r="I7" i="28"/>
  <c r="H7" i="28"/>
  <c r="G7" i="28"/>
  <c r="E7" i="28"/>
  <c r="D7" i="28"/>
  <c r="E8" i="27"/>
  <c r="D8" i="27"/>
  <c r="F8" i="27" s="1"/>
  <c r="I7" i="27"/>
  <c r="H7" i="27"/>
  <c r="G7" i="27"/>
  <c r="E7" i="27"/>
  <c r="D7" i="27"/>
  <c r="E22" i="26"/>
  <c r="D22" i="26"/>
  <c r="I21" i="26"/>
  <c r="H21" i="26"/>
  <c r="G21" i="26"/>
  <c r="E21" i="26"/>
  <c r="D21" i="26"/>
  <c r="E6" i="25"/>
  <c r="D6" i="25"/>
  <c r="I5" i="25"/>
  <c r="H5" i="25"/>
  <c r="G5" i="25"/>
  <c r="E5" i="25"/>
  <c r="D5" i="25"/>
  <c r="E19" i="24"/>
  <c r="D19" i="24"/>
  <c r="F19" i="24" s="1"/>
  <c r="I18" i="24"/>
  <c r="H18" i="24"/>
  <c r="G18" i="24"/>
  <c r="E18" i="24"/>
  <c r="D18" i="24"/>
  <c r="E5" i="23"/>
  <c r="D5" i="23"/>
  <c r="I4" i="23"/>
  <c r="H4" i="23"/>
  <c r="G4" i="23"/>
  <c r="E4" i="23"/>
  <c r="D4" i="23"/>
  <c r="E11" i="22"/>
  <c r="D11" i="22"/>
  <c r="F11" i="22" s="1"/>
  <c r="I10" i="22"/>
  <c r="H10" i="22"/>
  <c r="G10" i="22"/>
  <c r="E10" i="22"/>
  <c r="D10" i="22"/>
  <c r="E6" i="21"/>
  <c r="D6" i="21"/>
  <c r="I5" i="21"/>
  <c r="H5" i="21"/>
  <c r="G5" i="21"/>
  <c r="J5" i="21" s="1"/>
  <c r="E5" i="21"/>
  <c r="D5" i="21"/>
  <c r="E5" i="20"/>
  <c r="D5" i="20"/>
  <c r="I4" i="20"/>
  <c r="H4" i="20"/>
  <c r="G4" i="20"/>
  <c r="J4" i="20" s="1"/>
  <c r="E4" i="20"/>
  <c r="D4" i="20"/>
  <c r="E16" i="19"/>
  <c r="D16" i="19"/>
  <c r="I15" i="19"/>
  <c r="H15" i="19"/>
  <c r="G15" i="19"/>
  <c r="J15" i="19" s="1"/>
  <c r="E15" i="19"/>
  <c r="D15" i="19"/>
  <c r="E11" i="18"/>
  <c r="D11" i="18"/>
  <c r="F11" i="18" s="1"/>
  <c r="I10" i="18"/>
  <c r="H10" i="18"/>
  <c r="G10" i="18"/>
  <c r="E10" i="18"/>
  <c r="D10" i="18"/>
  <c r="E11" i="17"/>
  <c r="D11" i="17"/>
  <c r="F11" i="17" s="1"/>
  <c r="I10" i="17"/>
  <c r="H10" i="17"/>
  <c r="G10" i="17"/>
  <c r="J10" i="17" s="1"/>
  <c r="E10" i="17"/>
  <c r="D10" i="17"/>
  <c r="E5" i="16"/>
  <c r="D5" i="16"/>
  <c r="I4" i="16"/>
  <c r="H4" i="16"/>
  <c r="G4" i="16"/>
  <c r="E4" i="16"/>
  <c r="D4" i="16"/>
  <c r="E8" i="15"/>
  <c r="D8" i="15"/>
  <c r="I7" i="15"/>
  <c r="H7" i="15"/>
  <c r="G7" i="15"/>
  <c r="J7" i="15" s="1"/>
  <c r="E7" i="15"/>
  <c r="D7" i="15"/>
  <c r="E5" i="14"/>
  <c r="D5" i="14"/>
  <c r="I4" i="14"/>
  <c r="H4" i="14"/>
  <c r="G4" i="14"/>
  <c r="E4" i="14"/>
  <c r="D4" i="14"/>
  <c r="E7" i="13"/>
  <c r="D7" i="13"/>
  <c r="F7" i="13" s="1"/>
  <c r="I6" i="13"/>
  <c r="H6" i="13"/>
  <c r="G6" i="13"/>
  <c r="J6" i="13" s="1"/>
  <c r="E6" i="13"/>
  <c r="D6" i="13"/>
  <c r="E5" i="12"/>
  <c r="D5" i="12"/>
  <c r="F5" i="12" s="1"/>
  <c r="I4" i="12"/>
  <c r="H4" i="12"/>
  <c r="G4" i="12"/>
  <c r="E4" i="12"/>
  <c r="D4" i="12"/>
  <c r="E20" i="11"/>
  <c r="D20" i="11"/>
  <c r="I19" i="11"/>
  <c r="H19" i="11"/>
  <c r="G19" i="11"/>
  <c r="J19" i="11" s="1"/>
  <c r="E19" i="11"/>
  <c r="D19" i="11"/>
  <c r="E18" i="10"/>
  <c r="D18" i="10"/>
  <c r="F18" i="10" s="1"/>
  <c r="I17" i="10"/>
  <c r="H17" i="10"/>
  <c r="G17" i="10"/>
  <c r="E17" i="10"/>
  <c r="D17" i="10"/>
  <c r="E15" i="9"/>
  <c r="D15" i="9"/>
  <c r="F15" i="9" s="1"/>
  <c r="I14" i="9"/>
  <c r="H14" i="9"/>
  <c r="G14" i="9"/>
  <c r="E14" i="9"/>
  <c r="D14" i="9"/>
  <c r="E24" i="8"/>
  <c r="D24" i="8"/>
  <c r="F24" i="8" s="1"/>
  <c r="I23" i="8"/>
  <c r="H23" i="8"/>
  <c r="G23" i="8"/>
  <c r="E23" i="8"/>
  <c r="D23" i="8"/>
  <c r="E6" i="7"/>
  <c r="D6" i="7"/>
  <c r="I5" i="7"/>
  <c r="H5" i="7"/>
  <c r="G5" i="7"/>
  <c r="J5" i="7" s="1"/>
  <c r="E5" i="7"/>
  <c r="D5" i="7"/>
  <c r="E17" i="6"/>
  <c r="D17" i="6"/>
  <c r="I16" i="6"/>
  <c r="H16" i="6"/>
  <c r="G16" i="6"/>
  <c r="E16" i="6"/>
  <c r="D16" i="6"/>
  <c r="E6" i="5"/>
  <c r="D6" i="5"/>
  <c r="F6" i="5" s="1"/>
  <c r="I5" i="5"/>
  <c r="H5" i="5"/>
  <c r="G5" i="5"/>
  <c r="E5" i="5"/>
  <c r="D5" i="5"/>
  <c r="E5" i="4"/>
  <c r="D5" i="4"/>
  <c r="I4" i="4"/>
  <c r="H4" i="4"/>
  <c r="G4" i="4"/>
  <c r="J4" i="4" s="1"/>
  <c r="E4" i="4"/>
  <c r="D4" i="4"/>
  <c r="J4" i="54" l="1"/>
  <c r="F5" i="54"/>
  <c r="J21" i="53"/>
  <c r="J4" i="52"/>
  <c r="J47" i="51"/>
  <c r="F48" i="51"/>
  <c r="J5" i="50"/>
  <c r="F6" i="50"/>
  <c r="J5" i="49"/>
  <c r="J4" i="48"/>
  <c r="J5" i="47"/>
  <c r="F6" i="47"/>
  <c r="J5" i="46"/>
  <c r="J4" i="45"/>
  <c r="F5" i="45"/>
  <c r="J26" i="44"/>
  <c r="J7" i="43"/>
  <c r="J24" i="42"/>
  <c r="J4" i="41"/>
  <c r="F5" i="41"/>
  <c r="J38" i="40"/>
  <c r="J5" i="39"/>
  <c r="J6" i="38"/>
  <c r="F7" i="38"/>
  <c r="J8" i="37"/>
  <c r="F5" i="36"/>
  <c r="J4" i="36"/>
  <c r="F12" i="35"/>
  <c r="F27" i="34"/>
  <c r="J26" i="34"/>
  <c r="J22" i="33"/>
  <c r="J7" i="32"/>
  <c r="J4" i="31"/>
  <c r="F5" i="31"/>
  <c r="J6" i="30"/>
  <c r="F7" i="30"/>
  <c r="J9" i="29"/>
  <c r="F10" i="29"/>
  <c r="F8" i="28"/>
  <c r="J7" i="28"/>
  <c r="J7" i="27"/>
  <c r="F22" i="26"/>
  <c r="J21" i="26"/>
  <c r="F6" i="25"/>
  <c r="J5" i="25"/>
  <c r="J18" i="24"/>
  <c r="J4" i="23"/>
  <c r="F5" i="23"/>
  <c r="J10" i="22"/>
  <c r="F6" i="21"/>
  <c r="F5" i="20"/>
  <c r="F16" i="19"/>
  <c r="J10" i="18"/>
  <c r="J4" i="16"/>
  <c r="F5" i="16"/>
  <c r="F8" i="15"/>
  <c r="J4" i="14"/>
  <c r="F5" i="14"/>
  <c r="J4" i="12"/>
  <c r="F20" i="11"/>
  <c r="J17" i="10"/>
  <c r="J23" i="8"/>
  <c r="J14" i="9"/>
  <c r="F6" i="7"/>
  <c r="J16" i="6"/>
  <c r="F17" i="6"/>
  <c r="J5" i="5"/>
  <c r="F5" i="4"/>
  <c r="E25" i="3"/>
  <c r="D25" i="3"/>
  <c r="I24" i="3"/>
  <c r="H24" i="3"/>
  <c r="G24" i="3"/>
  <c r="E24" i="3"/>
  <c r="D24" i="3"/>
  <c r="J24" i="3" l="1"/>
  <c r="F25" i="3"/>
  <c r="H41" i="2"/>
  <c r="G41" i="2"/>
  <c r="D41" i="2"/>
  <c r="E41" i="2"/>
  <c r="C41" i="2"/>
  <c r="B41" i="2" l="1"/>
  <c r="I41" i="2" s="1"/>
  <c r="L41" i="2"/>
  <c r="F41" i="2"/>
  <c r="H2" i="2"/>
  <c r="G2" i="2"/>
  <c r="D2" i="2"/>
  <c r="E2" i="2"/>
  <c r="C2" i="2"/>
  <c r="J41" i="2" l="1"/>
  <c r="K41" i="2" s="1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G4" i="2"/>
  <c r="H5" i="2"/>
  <c r="G5" i="2"/>
  <c r="D5" i="2"/>
  <c r="E5" i="2"/>
  <c r="C5" i="2"/>
  <c r="H4" i="2"/>
  <c r="D4" i="2"/>
  <c r="E4" i="2"/>
  <c r="C4" i="2"/>
  <c r="H3" i="2"/>
  <c r="G3" i="2"/>
  <c r="D3" i="2"/>
  <c r="E3" i="2"/>
  <c r="C3" i="2"/>
  <c r="L40" i="2" l="1"/>
  <c r="L39" i="2"/>
  <c r="F40" i="2"/>
  <c r="F39" i="2"/>
  <c r="F38" i="2"/>
  <c r="B40" i="2"/>
  <c r="I40" i="2" s="1"/>
  <c r="B39" i="2"/>
  <c r="J39" i="2" s="1"/>
  <c r="L34" i="2"/>
  <c r="F37" i="2"/>
  <c r="L38" i="2"/>
  <c r="B38" i="2"/>
  <c r="I38" i="2" s="1"/>
  <c r="F36" i="2"/>
  <c r="L37" i="2"/>
  <c r="B37" i="2"/>
  <c r="I37" i="2" s="1"/>
  <c r="F35" i="2"/>
  <c r="B36" i="2"/>
  <c r="I36" i="2" s="1"/>
  <c r="B35" i="2"/>
  <c r="J35" i="2" s="1"/>
  <c r="B34" i="2"/>
  <c r="J34" i="2" s="1"/>
  <c r="L36" i="2"/>
  <c r="J36" i="2"/>
  <c r="F34" i="2"/>
  <c r="L30" i="2"/>
  <c r="L35" i="2"/>
  <c r="F30" i="2"/>
  <c r="L32" i="2"/>
  <c r="L33" i="2"/>
  <c r="F33" i="2"/>
  <c r="B33" i="2"/>
  <c r="B31" i="2"/>
  <c r="J31" i="2" s="1"/>
  <c r="L31" i="2"/>
  <c r="B32" i="2"/>
  <c r="J32" i="2" s="1"/>
  <c r="F32" i="2"/>
  <c r="F31" i="2"/>
  <c r="L27" i="2"/>
  <c r="B30" i="2"/>
  <c r="I30" i="2" s="1"/>
  <c r="B28" i="2"/>
  <c r="I28" i="2" s="1"/>
  <c r="B29" i="2"/>
  <c r="J29" i="2" s="1"/>
  <c r="L29" i="2"/>
  <c r="F29" i="2"/>
  <c r="L28" i="2"/>
  <c r="F28" i="2"/>
  <c r="L26" i="2"/>
  <c r="B27" i="2"/>
  <c r="I27" i="2" s="1"/>
  <c r="F27" i="2"/>
  <c r="B26" i="2"/>
  <c r="I26" i="2" s="1"/>
  <c r="F26" i="2"/>
  <c r="L25" i="2"/>
  <c r="B25" i="2"/>
  <c r="I25" i="2" s="1"/>
  <c r="F25" i="2"/>
  <c r="L23" i="2"/>
  <c r="B23" i="2"/>
  <c r="I23" i="2" s="1"/>
  <c r="L24" i="2"/>
  <c r="B24" i="2"/>
  <c r="J24" i="2" s="1"/>
  <c r="F24" i="2"/>
  <c r="F23" i="2"/>
  <c r="B22" i="2"/>
  <c r="J22" i="2" s="1"/>
  <c r="B21" i="2"/>
  <c r="J21" i="2" s="1"/>
  <c r="L22" i="2"/>
  <c r="F22" i="2"/>
  <c r="F19" i="2"/>
  <c r="L21" i="2"/>
  <c r="F21" i="2"/>
  <c r="F18" i="2"/>
  <c r="L20" i="2"/>
  <c r="B20" i="2"/>
  <c r="I20" i="2" s="1"/>
  <c r="F20" i="2"/>
  <c r="L19" i="2"/>
  <c r="B19" i="2"/>
  <c r="I19" i="2" s="1"/>
  <c r="L18" i="2"/>
  <c r="B18" i="2"/>
  <c r="I18" i="2" s="1"/>
  <c r="L17" i="2"/>
  <c r="F17" i="2"/>
  <c r="B17" i="2"/>
  <c r="F16" i="2"/>
  <c r="L16" i="2"/>
  <c r="B16" i="2"/>
  <c r="J16" i="2" s="1"/>
  <c r="F15" i="2"/>
  <c r="L15" i="2"/>
  <c r="B15" i="2"/>
  <c r="I15" i="2" s="1"/>
  <c r="L14" i="2"/>
  <c r="F14" i="2"/>
  <c r="B14" i="2"/>
  <c r="L13" i="2"/>
  <c r="F13" i="2"/>
  <c r="B13" i="2"/>
  <c r="L12" i="2"/>
  <c r="B12" i="2"/>
  <c r="I12" i="2" s="1"/>
  <c r="F12" i="2"/>
  <c r="L11" i="2"/>
  <c r="B11" i="2"/>
  <c r="I11" i="2" s="1"/>
  <c r="F11" i="2"/>
  <c r="B10" i="2"/>
  <c r="J10" i="2" s="1"/>
  <c r="L10" i="2"/>
  <c r="F10" i="2"/>
  <c r="L9" i="2"/>
  <c r="B9" i="2"/>
  <c r="I9" i="2" s="1"/>
  <c r="F9" i="2"/>
  <c r="L8" i="2"/>
  <c r="F8" i="2"/>
  <c r="B8" i="2"/>
  <c r="L5" i="2"/>
  <c r="L7" i="2"/>
  <c r="B7" i="2"/>
  <c r="I7" i="2" s="1"/>
  <c r="F7" i="2"/>
  <c r="L6" i="2"/>
  <c r="B6" i="2"/>
  <c r="J6" i="2" s="1"/>
  <c r="F6" i="2"/>
  <c r="F5" i="2"/>
  <c r="B5" i="2"/>
  <c r="L4" i="2"/>
  <c r="B4" i="2"/>
  <c r="I4" i="2" s="1"/>
  <c r="F4" i="2"/>
  <c r="L3" i="2"/>
  <c r="E43" i="2"/>
  <c r="F3" i="2"/>
  <c r="B3" i="2"/>
  <c r="I3" i="2" s="1"/>
  <c r="C43" i="2"/>
  <c r="G44" i="2"/>
  <c r="G43" i="2"/>
  <c r="D43" i="2"/>
  <c r="H44" i="2"/>
  <c r="H43" i="2"/>
  <c r="L2" i="2"/>
  <c r="B2" i="2"/>
  <c r="F2" i="2"/>
  <c r="J40" i="2" l="1"/>
  <c r="I35" i="2"/>
  <c r="K35" i="2" s="1"/>
  <c r="I39" i="2"/>
  <c r="K39" i="2" s="1"/>
  <c r="K36" i="2"/>
  <c r="K40" i="2"/>
  <c r="I34" i="2"/>
  <c r="J37" i="2"/>
  <c r="K37" i="2" s="1"/>
  <c r="J38" i="2"/>
  <c r="K38" i="2" s="1"/>
  <c r="I32" i="2"/>
  <c r="K32" i="2" s="1"/>
  <c r="K34" i="2"/>
  <c r="I31" i="2"/>
  <c r="K31" i="2" s="1"/>
  <c r="I33" i="2"/>
  <c r="J33" i="2"/>
  <c r="I29" i="2"/>
  <c r="K29" i="2" s="1"/>
  <c r="J28" i="2"/>
  <c r="K28" i="2" s="1"/>
  <c r="J30" i="2"/>
  <c r="K30" i="2" s="1"/>
  <c r="J27" i="2"/>
  <c r="K27" i="2" s="1"/>
  <c r="J23" i="2"/>
  <c r="K23" i="2" s="1"/>
  <c r="I22" i="2"/>
  <c r="K22" i="2" s="1"/>
  <c r="J26" i="2"/>
  <c r="K26" i="2" s="1"/>
  <c r="J25" i="2"/>
  <c r="K25" i="2" s="1"/>
  <c r="I24" i="2"/>
  <c r="K24" i="2" s="1"/>
  <c r="I21" i="2"/>
  <c r="K21" i="2" s="1"/>
  <c r="J20" i="2"/>
  <c r="K20" i="2" s="1"/>
  <c r="J19" i="2"/>
  <c r="K19" i="2" s="1"/>
  <c r="J18" i="2"/>
  <c r="K18" i="2" s="1"/>
  <c r="I17" i="2"/>
  <c r="J17" i="2"/>
  <c r="I16" i="2"/>
  <c r="K16" i="2" s="1"/>
  <c r="J15" i="2"/>
  <c r="K15" i="2" s="1"/>
  <c r="J12" i="2"/>
  <c r="K12" i="2" s="1"/>
  <c r="I14" i="2"/>
  <c r="J14" i="2"/>
  <c r="I13" i="2"/>
  <c r="J13" i="2"/>
  <c r="I10" i="2"/>
  <c r="K10" i="2" s="1"/>
  <c r="J11" i="2"/>
  <c r="K11" i="2" s="1"/>
  <c r="J9" i="2"/>
  <c r="K9" i="2" s="1"/>
  <c r="I6" i="2"/>
  <c r="K6" i="2" s="1"/>
  <c r="I8" i="2"/>
  <c r="J8" i="2"/>
  <c r="J7" i="2"/>
  <c r="K7" i="2" s="1"/>
  <c r="J4" i="2"/>
  <c r="K4" i="2" s="1"/>
  <c r="I5" i="2"/>
  <c r="J5" i="2"/>
  <c r="J3" i="2"/>
  <c r="K3" i="2" s="1"/>
  <c r="F43" i="2"/>
  <c r="B43" i="2"/>
  <c r="J43" i="2" s="1"/>
  <c r="J2" i="2"/>
  <c r="I2" i="2"/>
  <c r="L43" i="2"/>
  <c r="K33" i="2" l="1"/>
  <c r="K17" i="2"/>
  <c r="K14" i="2"/>
  <c r="K13" i="2"/>
  <c r="K8" i="2"/>
  <c r="K5" i="2"/>
  <c r="K2" i="2"/>
  <c r="I43" i="2"/>
  <c r="K43" i="2" s="1"/>
  <c r="E423" i="1" l="1"/>
  <c r="D423" i="1"/>
  <c r="I422" i="1"/>
  <c r="H422" i="1"/>
  <c r="G422" i="1"/>
  <c r="E422" i="1"/>
  <c r="D422" i="1"/>
  <c r="J422" i="1" l="1"/>
  <c r="F423" i="1"/>
</calcChain>
</file>

<file path=xl/comments1.xml><?xml version="1.0" encoding="utf-8"?>
<comments xmlns="http://schemas.openxmlformats.org/spreadsheetml/2006/main">
  <authors>
    <author>Melissa</author>
  </authors>
  <commentList>
    <comment ref="A422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0.xml><?xml version="1.0" encoding="utf-8"?>
<comments xmlns="http://schemas.openxmlformats.org/spreadsheetml/2006/main">
  <authors>
    <author>Melissa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1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2.xml><?xml version="1.0" encoding="utf-8"?>
<comments xmlns="http://schemas.openxmlformats.org/spreadsheetml/2006/main">
  <authors>
    <author>Melissa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3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4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5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6.xml><?xml version="1.0" encoding="utf-8"?>
<comments xmlns="http://schemas.openxmlformats.org/spreadsheetml/2006/main">
  <authors>
    <author>Melissa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7.xml><?xml version="1.0" encoding="utf-8"?>
<comments xmlns="http://schemas.openxmlformats.org/spreadsheetml/2006/main">
  <authors>
    <author>Melissa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8.xml><?xml version="1.0" encoding="utf-8"?>
<comments xmlns="http://schemas.openxmlformats.org/spreadsheetml/2006/main">
  <authors>
    <author>Melissa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19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.xml><?xml version="1.0" encoding="utf-8"?>
<comments xmlns="http://schemas.openxmlformats.org/spreadsheetml/2006/main">
  <authors>
    <author>Melissa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0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1.xml><?xml version="1.0" encoding="utf-8"?>
<comments xmlns="http://schemas.openxmlformats.org/spreadsheetml/2006/main">
  <authors>
    <author>Melissa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2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3.xml><?xml version="1.0" encoding="utf-8"?>
<comments xmlns="http://schemas.openxmlformats.org/spreadsheetml/2006/main">
  <authors>
    <author>Melissa</author>
  </authors>
  <commentList>
    <comment ref="A18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4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5.xml><?xml version="1.0" encoding="utf-8"?>
<comments xmlns="http://schemas.openxmlformats.org/spreadsheetml/2006/main">
  <authors>
    <author>Melissa</author>
  </authors>
  <commentList>
    <comment ref="A21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6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7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8.xml><?xml version="1.0" encoding="utf-8"?>
<comments xmlns="http://schemas.openxmlformats.org/spreadsheetml/2006/main">
  <authors>
    <author>Melissa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29.xml><?xml version="1.0" encoding="utf-8"?>
<comments xmlns="http://schemas.openxmlformats.org/spreadsheetml/2006/main">
  <authors>
    <author>Melissa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0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1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2.xml><?xml version="1.0" encoding="utf-8"?>
<comments xmlns="http://schemas.openxmlformats.org/spreadsheetml/2006/main">
  <authors>
    <author>Melissa</author>
  </authors>
  <commentList>
    <comment ref="A22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3.xml><?xml version="1.0" encoding="utf-8"?>
<comments xmlns="http://schemas.openxmlformats.org/spreadsheetml/2006/main">
  <authors>
    <author>Melissa</author>
  </authors>
  <commentList>
    <comment ref="A26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4.xml><?xml version="1.0" encoding="utf-8"?>
<comments xmlns="http://schemas.openxmlformats.org/spreadsheetml/2006/main">
  <authors>
    <author>Melissa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5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6.xml><?xml version="1.0" encoding="utf-8"?>
<comments xmlns="http://schemas.openxmlformats.org/spreadsheetml/2006/main">
  <authors>
    <author>Melissa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7.xml><?xml version="1.0" encoding="utf-8"?>
<comments xmlns="http://schemas.openxmlformats.org/spreadsheetml/2006/main">
  <authors>
    <author>Melissa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8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39.xml><?xml version="1.0" encoding="utf-8"?>
<comments xmlns="http://schemas.openxmlformats.org/spreadsheetml/2006/main">
  <authors>
    <author>Melissa</author>
  </authors>
  <commentList>
    <comment ref="A38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0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1.xml><?xml version="1.0" encoding="utf-8"?>
<comments xmlns="http://schemas.openxmlformats.org/spreadsheetml/2006/main">
  <authors>
    <author>Melissa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2.xml><?xml version="1.0" encoding="utf-8"?>
<comments xmlns="http://schemas.openxmlformats.org/spreadsheetml/2006/main">
  <authors>
    <author>Melissa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3.xml><?xml version="1.0" encoding="utf-8"?>
<comments xmlns="http://schemas.openxmlformats.org/spreadsheetml/2006/main">
  <authors>
    <author>Melissa</author>
  </authors>
  <commentList>
    <comment ref="A26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4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5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6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7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8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49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.xml><?xml version="1.0" encoding="utf-8"?>
<comments xmlns="http://schemas.openxmlformats.org/spreadsheetml/2006/main">
  <authors>
    <author>Melissa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0.xml><?xml version="1.0" encoding="utf-8"?>
<comments xmlns="http://schemas.openxmlformats.org/spreadsheetml/2006/main">
  <authors>
    <author>Melissa</author>
  </authors>
  <commentList>
    <comment ref="A4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1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2.xml><?xml version="1.0" encoding="utf-8"?>
<comments xmlns="http://schemas.openxmlformats.org/spreadsheetml/2006/main">
  <authors>
    <author>Melissa</author>
  </authors>
  <commentList>
    <comment ref="A21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3.xml><?xml version="1.0" encoding="utf-8"?>
<comments xmlns="http://schemas.openxmlformats.org/spreadsheetml/2006/main">
  <authors>
    <author>Melissa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54.xml><?xml version="1.0" encoding="utf-8"?>
<comments xmlns="http://schemas.openxmlformats.org/spreadsheetml/2006/main">
  <authors>
    <author>Melissa</author>
  </authors>
  <commentList>
    <comment ref="A20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6.xml><?xml version="1.0" encoding="utf-8"?>
<comments xmlns="http://schemas.openxmlformats.org/spreadsheetml/2006/main">
  <authors>
    <author>Melissa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7.xml><?xml version="1.0" encoding="utf-8"?>
<comments xmlns="http://schemas.openxmlformats.org/spreadsheetml/2006/main">
  <authors>
    <author>Melissa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8.xml><?xml version="1.0" encoding="utf-8"?>
<comments xmlns="http://schemas.openxmlformats.org/spreadsheetml/2006/main">
  <authors>
    <author>Melissa</author>
  </authors>
  <commentList>
    <comment ref="A23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comments9.xml><?xml version="1.0" encoding="utf-8"?>
<comments xmlns="http://schemas.openxmlformats.org/spreadsheetml/2006/main">
  <authors>
    <author>Melissa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<sst xmlns="http://schemas.openxmlformats.org/spreadsheetml/2006/main" count="5380" uniqueCount="141">
  <si>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</si>
  <si>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</si>
  <si>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</si>
  <si>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</si>
  <si>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</si>
  <si>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</si>
  <si>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</si>
  <si>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</si>
  <si>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</si>
  <si>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</si>
  <si>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</si>
  <si>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Place</t>
  </si>
  <si>
    <t>Stadium</t>
  </si>
  <si>
    <t>Coach</t>
  </si>
  <si>
    <t>Notes</t>
  </si>
  <si>
    <t>Culpeper</t>
  </si>
  <si>
    <t>Leesburg</t>
  </si>
  <si>
    <t>Warrenton</t>
  </si>
  <si>
    <t>Warren County</t>
  </si>
  <si>
    <t>James Monroe</t>
  </si>
  <si>
    <t>Away</t>
  </si>
  <si>
    <t>Fredericksburg</t>
  </si>
  <si>
    <t>Home</t>
  </si>
  <si>
    <t>Manassas</t>
  </si>
  <si>
    <t>Culpeper County</t>
  </si>
  <si>
    <t>Orange</t>
  </si>
  <si>
    <t>Caroline</t>
  </si>
  <si>
    <t>James Wood</t>
  </si>
  <si>
    <t>Spotsylvania</t>
  </si>
  <si>
    <t>Winchester</t>
  </si>
  <si>
    <t>Maury Stadium</t>
  </si>
  <si>
    <t>Stafford</t>
  </si>
  <si>
    <t>George Mason</t>
  </si>
  <si>
    <t>Gar-Field</t>
  </si>
  <si>
    <t>Front Royal</t>
  </si>
  <si>
    <t>Bing Crosby Stadium</t>
  </si>
  <si>
    <t>Loudoun County</t>
  </si>
  <si>
    <t>postponed</t>
  </si>
  <si>
    <t>Fauquier</t>
  </si>
  <si>
    <t>John Porterfield Park</t>
  </si>
  <si>
    <t>Dale City</t>
  </si>
  <si>
    <t>Busch Memorial Stadium</t>
  </si>
  <si>
    <t>Stonewall Jackson Manassas</t>
  </si>
  <si>
    <t>Woodbridge</t>
  </si>
  <si>
    <t>Nokesville</t>
  </si>
  <si>
    <t>Loudoun Valley</t>
  </si>
  <si>
    <t>Purcellville</t>
  </si>
  <si>
    <t>Handley</t>
  </si>
  <si>
    <t>Handley Bowl</t>
  </si>
  <si>
    <t>Bishop Ireton</t>
  </si>
  <si>
    <t>James Wood Stadium</t>
  </si>
  <si>
    <t>Clarke County</t>
  </si>
  <si>
    <t>Broad Run</t>
  </si>
  <si>
    <t>Ashburn</t>
  </si>
  <si>
    <t>Park View Sterling</t>
  </si>
  <si>
    <t>Sterling</t>
  </si>
  <si>
    <t>Berryville</t>
  </si>
  <si>
    <t>North Stafford</t>
  </si>
  <si>
    <t>Potomac</t>
  </si>
  <si>
    <t>Neutral</t>
  </si>
  <si>
    <t>Courtland</t>
  </si>
  <si>
    <t>Spotsylvania Courthouse</t>
  </si>
  <si>
    <t>1OT</t>
  </si>
  <si>
    <t>C. D. Hylton</t>
  </si>
  <si>
    <t>Brooke Point</t>
  </si>
  <si>
    <t>King George</t>
  </si>
  <si>
    <t>postponed from 9-6</t>
  </si>
  <si>
    <t>Forest Park</t>
  </si>
  <si>
    <t>Franklin County</t>
  </si>
  <si>
    <t>playoff at Manassas</t>
  </si>
  <si>
    <t>Dumfries</t>
  </si>
  <si>
    <t>Freedom Woodbridge</t>
  </si>
  <si>
    <t>Battlefield</t>
  </si>
  <si>
    <t>Broman Field</t>
  </si>
  <si>
    <t>Haymarket</t>
  </si>
  <si>
    <t>Liberty Bealeton</t>
  </si>
  <si>
    <t>Bealeton</t>
  </si>
  <si>
    <t>playoff at Woodbridge</t>
  </si>
  <si>
    <t>Patriot</t>
  </si>
  <si>
    <t>Mountain View</t>
  </si>
  <si>
    <t>Orange County</t>
  </si>
  <si>
    <t>Tim Sarver</t>
  </si>
  <si>
    <t>Osbourn Park</t>
  </si>
  <si>
    <t>G</t>
  </si>
  <si>
    <t>Brentsville District</t>
  </si>
  <si>
    <t xml:space="preserve"> </t>
  </si>
  <si>
    <t>Waynesboro</t>
  </si>
  <si>
    <t>playoff at Waynesboro</t>
  </si>
  <si>
    <t>playoff at Spotsylvania Courthouse</t>
  </si>
  <si>
    <t>Armstrong-Kennedy</t>
  </si>
  <si>
    <t>Tom Mikus</t>
  </si>
  <si>
    <t>Manassas Park</t>
  </si>
  <si>
    <t>Sherando</t>
  </si>
  <si>
    <t>Stephens City</t>
  </si>
  <si>
    <t>Arrowhead Stadium</t>
  </si>
  <si>
    <t>Wayne Gryder</t>
  </si>
  <si>
    <t>A. T. Howard Memorial Stadium</t>
  </si>
  <si>
    <t>Chancellor</t>
  </si>
  <si>
    <t>Stone Bridge</t>
  </si>
  <si>
    <t>Steve Schultze</t>
  </si>
  <si>
    <t>playoff at Bealeton</t>
  </si>
  <si>
    <t>Salem Va Beach</t>
  </si>
  <si>
    <t>Virginia Beach</t>
  </si>
  <si>
    <t>Virginia Beach Sportsplex</t>
  </si>
  <si>
    <t>playoff at Virginia Beach</t>
  </si>
  <si>
    <t>Chantilly</t>
  </si>
  <si>
    <t>Hampton</t>
  </si>
  <si>
    <t>Darling Stadium</t>
  </si>
  <si>
    <t>championship at Hampton</t>
  </si>
  <si>
    <t>Varina</t>
  </si>
  <si>
    <t>Oscar Smith</t>
  </si>
  <si>
    <t>Blacksburg</t>
  </si>
  <si>
    <t>Lane Stadium</t>
  </si>
  <si>
    <t>championship at Blacksburg</t>
  </si>
  <si>
    <t>Heritage Leesburg</t>
  </si>
  <si>
    <t>G. W. Danville</t>
  </si>
  <si>
    <t>playoff at Stafford</t>
  </si>
  <si>
    <t>Massaponax</t>
  </si>
  <si>
    <t>playoff at Spotsylvania</t>
  </si>
  <si>
    <t>James J. Leo Stadium</t>
  </si>
  <si>
    <t>Freedom South Riding</t>
  </si>
  <si>
    <t>playoff at Dale City - forfeit - original score 37-42</t>
  </si>
  <si>
    <t>Sonny Hagy</t>
  </si>
  <si>
    <t>South Riding</t>
  </si>
  <si>
    <t>Chris Samuels</t>
  </si>
  <si>
    <t>%</t>
  </si>
  <si>
    <t>PF</t>
  </si>
  <si>
    <t>PA</t>
  </si>
  <si>
    <t>Ave</t>
  </si>
  <si>
    <t>Pt. Diff.</t>
  </si>
  <si>
    <t>Pt. %</t>
  </si>
  <si>
    <t>Points / year</t>
  </si>
  <si>
    <t>Kevin Saunders</t>
  </si>
  <si>
    <t>Randy Bove</t>
  </si>
  <si>
    <t>John Iannucci</t>
  </si>
  <si>
    <t>St. Stephens</t>
  </si>
  <si>
    <t>Lancaster</t>
  </si>
  <si>
    <t>Armstrong</t>
  </si>
  <si>
    <t>Alexandria</t>
  </si>
  <si>
    <t>Chuck Coles Memorial Stadium</t>
  </si>
  <si>
    <t>Falls 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</si>
</sst>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9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b/>
      <sz val="10"/>
      <name val="Arial"/>
      <family val="2"/>
      <charset val="1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rgb="FF264378"/>
        <bgColor indexed="48"/>
      </patternFill>
    </fill>
    <fill>
      <patternFill patternType="solid">
        <fgColor theme="0" tint="-0.249977111117893"/>
        <bgColor indexed="48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9" fillId="2" borderId="2" xfId="2" applyFont="1" applyFill="1" applyBorder="1" applyAlignment="1">
      <alignment horizontal="center"/>
    </xf>
    <xf numFmtId="1" fontId="9" fillId="2" borderId="2" xfId="2" applyNumberFormat="1" applyFont="1" applyFill="1" applyBorder="1" applyAlignment="1">
      <alignment horizontal="center"/>
    </xf>
    <xf numFmtId="166" fontId="9" fillId="2" borderId="2" xfId="2" applyNumberFormat="1" applyFont="1" applyFill="1" applyBorder="1" applyAlignment="1">
      <alignment horizontal="center"/>
    </xf>
    <xf numFmtId="167" fontId="9" fillId="2" borderId="2" xfId="2" applyNumberFormat="1" applyFont="1" applyFill="1" applyBorder="1" applyAlignment="1">
      <alignment horizontal="center"/>
    </xf>
    <xf numFmtId="0" fontId="10" fillId="2" borderId="2" xfId="2" applyFont="1" applyFill="1" applyBorder="1"/>
    <xf numFmtId="165" fontId="10" fillId="2" borderId="2" xfId="2" applyNumberFormat="1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168" fontId="10" fillId="2" borderId="2" xfId="2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1" fontId="10" fillId="0" borderId="2" xfId="2" applyNumberFormat="1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3" fontId="10" fillId="0" borderId="2" xfId="2" applyNumberFormat="1" applyFont="1" applyFill="1" applyBorder="1" applyAlignment="1">
      <alignment horizontal="center"/>
    </xf>
    <xf numFmtId="166" fontId="10" fillId="0" borderId="2" xfId="2" applyNumberFormat="1" applyFont="1" applyFill="1" applyBorder="1" applyAlignment="1">
      <alignment horizontal="center"/>
    </xf>
    <xf numFmtId="167" fontId="10" fillId="0" borderId="2" xfId="2" applyNumberFormat="1" applyFont="1" applyFill="1" applyBorder="1" applyAlignment="1">
      <alignment horizontal="center"/>
    </xf>
    <xf numFmtId="0" fontId="10" fillId="0" borderId="2" xfId="2" applyFont="1" applyFill="1" applyBorder="1"/>
    <xf numFmtId="168" fontId="10" fillId="0" borderId="2" xfId="2" applyNumberFormat="1" applyFont="1" applyFill="1" applyBorder="1" applyAlignment="1">
      <alignment horizontal="center"/>
    </xf>
    <xf numFmtId="2" fontId="10" fillId="0" borderId="2" xfId="2" applyNumberFormat="1" applyFont="1" applyFill="1" applyBorder="1" applyAlignment="1">
      <alignment horizontal="center"/>
    </xf>
    <xf numFmtId="0" fontId="8" fillId="0" borderId="2" xfId="2" applyBorder="1"/>
    <xf numFmtId="0" fontId="7" fillId="5" borderId="1" xfId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vertical="center"/>
    </xf>
  </cellXfs>
  <cellStyles count="3">
    <cellStyle name="Normal" xfId="0" builtinId="0"/>
    <cellStyle name="Normal 2" xfId="2"/>
    <cellStyle name="Style 1" xfId="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264378"/>
      <color rgb="FF203966"/>
      <color rgb="FF151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424</xdr:row>
      <xdr:rowOff>0</xdr:rowOff>
    </xdr:from>
    <xdr:to>
      <xdr:col>11</xdr:col>
      <xdr:colOff>1257300</xdr:colOff>
      <xdr:row>459</xdr:row>
      <xdr:rowOff>28575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075" y="3800475"/>
          <a:ext cx="4229100" cy="6362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2</xdr:col>
      <xdr:colOff>1457325</xdr:colOff>
      <xdr:row>428</xdr:row>
      <xdr:rowOff>161925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542925"/>
          <a:ext cx="1905000" cy="142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1457325</xdr:colOff>
      <xdr:row>30</xdr:row>
      <xdr:rowOff>161925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20356D0A-BA55-46FC-8C83-57B943A04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7619047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423"/>
  <sheetViews>
    <sheetView workbookViewId="0">
      <pane ySplit="1" topLeftCell="A17" activePane="bottomLeft" state="frozen"/>
      <selection pane="bottomLeft" activeCell="M242" sqref="M242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7" customFormat="1" ht="14.25" customHeight="1" x14ac:dyDescent="0.25">
      <c r="A2" s="23">
        <v>1977</v>
      </c>
      <c r="B2" s="24">
        <v>42615</v>
      </c>
      <c r="C2" s="25" t="s">
        <v>54</v>
      </c>
      <c r="D2" s="26">
        <v>18</v>
      </c>
      <c r="E2" s="26">
        <v>15</v>
      </c>
      <c r="F2" s="26" t="s">
        <v>6</v>
      </c>
      <c r="G2" s="26">
        <v>1</v>
      </c>
      <c r="H2" s="26"/>
      <c r="I2" s="26"/>
      <c r="J2" s="26"/>
      <c r="K2" s="26" t="s">
        <v>20</v>
      </c>
      <c r="L2" s="27" t="s">
        <v>55</v>
      </c>
      <c r="M2" s="27"/>
      <c r="N2" s="25" t="s">
        <v>81</v>
      </c>
      <c r="O2" s="27"/>
    </row>
    <row r="3" spans="1:15" s="7" customFormat="1" ht="14.25" customHeight="1" x14ac:dyDescent="0.25">
      <c r="A3" s="23">
        <v>1977</v>
      </c>
      <c r="B3" s="24">
        <v>42622</v>
      </c>
      <c r="C3" s="25" t="s">
        <v>65</v>
      </c>
      <c r="D3" s="26">
        <v>6</v>
      </c>
      <c r="E3" s="26">
        <v>16</v>
      </c>
      <c r="F3" s="26" t="s">
        <v>7</v>
      </c>
      <c r="G3" s="26"/>
      <c r="H3" s="26">
        <v>1</v>
      </c>
      <c r="I3" s="26"/>
      <c r="J3" s="26"/>
      <c r="K3" s="26" t="s">
        <v>22</v>
      </c>
      <c r="L3" s="27" t="s">
        <v>23</v>
      </c>
      <c r="M3" s="27"/>
      <c r="N3" s="25" t="s">
        <v>81</v>
      </c>
      <c r="O3" s="27"/>
    </row>
    <row r="4" spans="1:15" s="7" customFormat="1" ht="14.25" customHeight="1" x14ac:dyDescent="0.25">
      <c r="A4" s="23">
        <v>1977</v>
      </c>
      <c r="B4" s="24">
        <v>42629</v>
      </c>
      <c r="C4" s="25" t="s">
        <v>135</v>
      </c>
      <c r="D4" s="26">
        <v>13</v>
      </c>
      <c r="E4" s="26">
        <v>32</v>
      </c>
      <c r="F4" s="26" t="s">
        <v>7</v>
      </c>
      <c r="G4" s="26"/>
      <c r="H4" s="26">
        <v>1</v>
      </c>
      <c r="I4" s="26"/>
      <c r="J4" s="26"/>
      <c r="K4" s="26" t="s">
        <v>22</v>
      </c>
      <c r="L4" s="27" t="s">
        <v>23</v>
      </c>
      <c r="M4" s="27"/>
      <c r="N4" s="25" t="s">
        <v>81</v>
      </c>
      <c r="O4" s="27"/>
    </row>
    <row r="5" spans="1:15" s="7" customFormat="1" ht="14.25" customHeight="1" x14ac:dyDescent="0.25">
      <c r="A5" s="23">
        <v>1977</v>
      </c>
      <c r="B5" s="24">
        <v>42636</v>
      </c>
      <c r="C5" s="25" t="s">
        <v>84</v>
      </c>
      <c r="D5" s="26">
        <v>39</v>
      </c>
      <c r="E5" s="26">
        <v>13</v>
      </c>
      <c r="F5" s="26" t="s">
        <v>6</v>
      </c>
      <c r="G5" s="26">
        <v>1</v>
      </c>
      <c r="H5" s="26"/>
      <c r="I5" s="26"/>
      <c r="J5" s="26"/>
      <c r="K5" s="26" t="s">
        <v>22</v>
      </c>
      <c r="L5" s="27" t="s">
        <v>23</v>
      </c>
      <c r="M5" s="27"/>
      <c r="N5" s="25" t="s">
        <v>81</v>
      </c>
      <c r="O5" s="27"/>
    </row>
    <row r="6" spans="1:15" s="7" customFormat="1" ht="14.25" customHeight="1" x14ac:dyDescent="0.25">
      <c r="A6" s="23">
        <v>1977</v>
      </c>
      <c r="B6" s="24">
        <v>42643</v>
      </c>
      <c r="C6" s="25" t="s">
        <v>136</v>
      </c>
      <c r="D6" s="26">
        <v>47</v>
      </c>
      <c r="E6" s="26">
        <v>0</v>
      </c>
      <c r="F6" s="26" t="s">
        <v>6</v>
      </c>
      <c r="G6" s="26">
        <v>1</v>
      </c>
      <c r="H6" s="26"/>
      <c r="I6" s="26"/>
      <c r="J6" s="26"/>
      <c r="K6" s="26" t="s">
        <v>22</v>
      </c>
      <c r="L6" s="27" t="s">
        <v>23</v>
      </c>
      <c r="M6" s="27"/>
      <c r="N6" s="25" t="s">
        <v>81</v>
      </c>
      <c r="O6" s="27"/>
    </row>
    <row r="7" spans="1:15" s="7" customFormat="1" ht="14.25" customHeight="1" x14ac:dyDescent="0.25">
      <c r="A7" s="23">
        <v>1977</v>
      </c>
      <c r="B7" s="24">
        <v>42650</v>
      </c>
      <c r="C7" s="25" t="s">
        <v>38</v>
      </c>
      <c r="D7" s="26">
        <v>14</v>
      </c>
      <c r="E7" s="26">
        <v>16</v>
      </c>
      <c r="F7" s="26" t="s">
        <v>7</v>
      </c>
      <c r="G7" s="26"/>
      <c r="H7" s="26">
        <v>1</v>
      </c>
      <c r="I7" s="26"/>
      <c r="J7" s="26"/>
      <c r="K7" s="26" t="s">
        <v>20</v>
      </c>
      <c r="L7" s="27" t="s">
        <v>17</v>
      </c>
      <c r="M7" s="27"/>
      <c r="N7" s="25" t="s">
        <v>81</v>
      </c>
      <c r="O7" s="27"/>
    </row>
    <row r="8" spans="1:15" s="7" customFormat="1" ht="14.25" customHeight="1" x14ac:dyDescent="0.25">
      <c r="A8" s="23">
        <v>1977</v>
      </c>
      <c r="B8" s="24">
        <v>42657</v>
      </c>
      <c r="C8" s="25" t="s">
        <v>26</v>
      </c>
      <c r="D8" s="26">
        <v>14</v>
      </c>
      <c r="E8" s="26">
        <v>56</v>
      </c>
      <c r="F8" s="26" t="s">
        <v>7</v>
      </c>
      <c r="G8" s="26"/>
      <c r="H8" s="26">
        <v>1</v>
      </c>
      <c r="I8" s="26"/>
      <c r="J8" s="26"/>
      <c r="K8" s="26" t="s">
        <v>22</v>
      </c>
      <c r="L8" s="27" t="s">
        <v>23</v>
      </c>
      <c r="M8" s="27"/>
      <c r="N8" s="25" t="s">
        <v>81</v>
      </c>
      <c r="O8" s="27"/>
    </row>
    <row r="9" spans="1:15" s="7" customFormat="1" ht="14.25" customHeight="1" x14ac:dyDescent="0.25">
      <c r="A9" s="23">
        <v>1977</v>
      </c>
      <c r="B9" s="24">
        <v>42671</v>
      </c>
      <c r="C9" s="25" t="s">
        <v>137</v>
      </c>
      <c r="D9" s="26">
        <v>35</v>
      </c>
      <c r="E9" s="26">
        <v>38</v>
      </c>
      <c r="F9" s="26" t="s">
        <v>7</v>
      </c>
      <c r="G9" s="26"/>
      <c r="H9" s="26">
        <v>1</v>
      </c>
      <c r="I9" s="26"/>
      <c r="J9" s="26"/>
      <c r="K9" s="26" t="s">
        <v>22</v>
      </c>
      <c r="L9" s="27" t="s">
        <v>23</v>
      </c>
      <c r="M9" s="27"/>
      <c r="N9" s="25" t="s">
        <v>81</v>
      </c>
      <c r="O9" s="27"/>
    </row>
    <row r="10" spans="1:15" s="7" customFormat="1" ht="14.25" customHeight="1" x14ac:dyDescent="0.25">
      <c r="A10" s="18">
        <v>1978</v>
      </c>
      <c r="B10" s="19">
        <v>42614</v>
      </c>
      <c r="C10" s="20" t="s">
        <v>80</v>
      </c>
      <c r="D10" s="21">
        <v>6</v>
      </c>
      <c r="E10" s="21">
        <v>23</v>
      </c>
      <c r="F10" s="21" t="s">
        <v>7</v>
      </c>
      <c r="G10" s="21"/>
      <c r="H10" s="21">
        <v>1</v>
      </c>
      <c r="I10" s="21"/>
      <c r="J10" s="21"/>
      <c r="K10" s="21" t="s">
        <v>20</v>
      </c>
      <c r="L10" s="22" t="s">
        <v>25</v>
      </c>
      <c r="M10" s="22" t="s">
        <v>39</v>
      </c>
      <c r="N10" s="20" t="s">
        <v>81</v>
      </c>
      <c r="O10" s="22"/>
    </row>
    <row r="11" spans="1:15" s="7" customFormat="1" ht="14.25" customHeight="1" x14ac:dyDescent="0.25">
      <c r="A11" s="18">
        <v>1978</v>
      </c>
      <c r="B11" s="19">
        <v>42621</v>
      </c>
      <c r="C11" s="20" t="s">
        <v>52</v>
      </c>
      <c r="D11" s="21">
        <v>7</v>
      </c>
      <c r="E11" s="21">
        <v>0</v>
      </c>
      <c r="F11" s="21" t="s">
        <v>6</v>
      </c>
      <c r="G11" s="21">
        <v>1</v>
      </c>
      <c r="H11" s="21"/>
      <c r="I11" s="21"/>
      <c r="J11" s="21"/>
      <c r="K11" s="21" t="s">
        <v>22</v>
      </c>
      <c r="L11" s="22" t="s">
        <v>23</v>
      </c>
      <c r="M11" s="22"/>
      <c r="N11" s="20" t="s">
        <v>81</v>
      </c>
      <c r="O11" s="22"/>
    </row>
    <row r="12" spans="1:15" s="7" customFormat="1" ht="14.25" customHeight="1" x14ac:dyDescent="0.25">
      <c r="A12" s="18">
        <v>1978</v>
      </c>
      <c r="B12" s="19">
        <v>42628</v>
      </c>
      <c r="C12" s="20" t="s">
        <v>51</v>
      </c>
      <c r="D12" s="21">
        <v>0</v>
      </c>
      <c r="E12" s="21">
        <v>28</v>
      </c>
      <c r="F12" s="21" t="s">
        <v>7</v>
      </c>
      <c r="G12" s="21"/>
      <c r="H12" s="21">
        <v>1</v>
      </c>
      <c r="I12" s="21"/>
      <c r="J12" s="21"/>
      <c r="K12" s="21" t="s">
        <v>20</v>
      </c>
      <c r="L12" s="22" t="s">
        <v>56</v>
      </c>
      <c r="M12" s="22"/>
      <c r="N12" s="20" t="s">
        <v>81</v>
      </c>
      <c r="O12" s="22"/>
    </row>
    <row r="13" spans="1:15" s="7" customFormat="1" ht="14.25" customHeight="1" x14ac:dyDescent="0.25">
      <c r="A13" s="18">
        <v>1978</v>
      </c>
      <c r="B13" s="19">
        <v>42635</v>
      </c>
      <c r="C13" s="20" t="s">
        <v>54</v>
      </c>
      <c r="D13" s="21">
        <v>9</v>
      </c>
      <c r="E13" s="21">
        <v>21</v>
      </c>
      <c r="F13" s="21" t="s">
        <v>7</v>
      </c>
      <c r="G13" s="21"/>
      <c r="H13" s="21">
        <v>1</v>
      </c>
      <c r="I13" s="21"/>
      <c r="J13" s="21"/>
      <c r="K13" s="21" t="s">
        <v>22</v>
      </c>
      <c r="L13" s="22" t="s">
        <v>23</v>
      </c>
      <c r="M13" s="22"/>
      <c r="N13" s="20" t="s">
        <v>81</v>
      </c>
      <c r="O13" s="22"/>
    </row>
    <row r="14" spans="1:15" s="7" customFormat="1" ht="14.25" customHeight="1" x14ac:dyDescent="0.25">
      <c r="A14" s="18">
        <v>1978</v>
      </c>
      <c r="B14" s="19">
        <v>42642</v>
      </c>
      <c r="C14" s="20" t="s">
        <v>32</v>
      </c>
      <c r="D14" s="21">
        <v>17</v>
      </c>
      <c r="E14" s="21">
        <v>6</v>
      </c>
      <c r="F14" s="21" t="s">
        <v>6</v>
      </c>
      <c r="G14" s="21">
        <v>1</v>
      </c>
      <c r="H14" s="21"/>
      <c r="I14" s="21"/>
      <c r="J14" s="21"/>
      <c r="K14" s="21" t="s">
        <v>22</v>
      </c>
      <c r="L14" s="22" t="s">
        <v>23</v>
      </c>
      <c r="M14" s="22"/>
      <c r="N14" s="20" t="s">
        <v>81</v>
      </c>
      <c r="O14" s="22"/>
    </row>
    <row r="15" spans="1:15" s="7" customFormat="1" ht="14.25" customHeight="1" x14ac:dyDescent="0.25">
      <c r="A15" s="18">
        <v>1978</v>
      </c>
      <c r="B15" s="19">
        <v>42649</v>
      </c>
      <c r="C15" s="20" t="s">
        <v>18</v>
      </c>
      <c r="D15" s="21">
        <v>7</v>
      </c>
      <c r="E15" s="21">
        <v>26</v>
      </c>
      <c r="F15" s="21" t="s">
        <v>7</v>
      </c>
      <c r="G15" s="21"/>
      <c r="H15" s="21">
        <v>1</v>
      </c>
      <c r="I15" s="21"/>
      <c r="J15" s="21"/>
      <c r="K15" s="21" t="s">
        <v>20</v>
      </c>
      <c r="L15" s="22" t="s">
        <v>34</v>
      </c>
      <c r="M15" s="22" t="s">
        <v>35</v>
      </c>
      <c r="N15" s="20" t="s">
        <v>81</v>
      </c>
      <c r="O15" s="22"/>
    </row>
    <row r="16" spans="1:15" s="7" customFormat="1" ht="14.25" customHeight="1" x14ac:dyDescent="0.25">
      <c r="A16" s="18">
        <v>1978</v>
      </c>
      <c r="B16" s="19">
        <v>42656</v>
      </c>
      <c r="C16" s="20" t="s">
        <v>45</v>
      </c>
      <c r="D16" s="21">
        <v>27</v>
      </c>
      <c r="E16" s="21">
        <v>25</v>
      </c>
      <c r="F16" s="21" t="s">
        <v>6</v>
      </c>
      <c r="G16" s="21">
        <v>1</v>
      </c>
      <c r="H16" s="21"/>
      <c r="I16" s="21"/>
      <c r="J16" s="21"/>
      <c r="K16" s="21" t="s">
        <v>22</v>
      </c>
      <c r="L16" s="22" t="s">
        <v>23</v>
      </c>
      <c r="M16" s="22"/>
      <c r="N16" s="20" t="s">
        <v>81</v>
      </c>
      <c r="O16" s="22"/>
    </row>
    <row r="17" spans="1:15" s="7" customFormat="1" ht="14.25" customHeight="1" x14ac:dyDescent="0.25">
      <c r="A17" s="18">
        <v>1978</v>
      </c>
      <c r="B17" s="19">
        <v>42663</v>
      </c>
      <c r="C17" s="20" t="s">
        <v>36</v>
      </c>
      <c r="D17" s="21">
        <v>18</v>
      </c>
      <c r="E17" s="21">
        <v>6</v>
      </c>
      <c r="F17" s="21" t="s">
        <v>6</v>
      </c>
      <c r="G17" s="21">
        <v>1</v>
      </c>
      <c r="H17" s="21"/>
      <c r="I17" s="21"/>
      <c r="J17" s="21"/>
      <c r="K17" s="21" t="s">
        <v>20</v>
      </c>
      <c r="L17" s="22" t="s">
        <v>16</v>
      </c>
      <c r="M17" s="22"/>
      <c r="N17" s="20" t="s">
        <v>81</v>
      </c>
      <c r="O17" s="22"/>
    </row>
    <row r="18" spans="1:15" s="7" customFormat="1" ht="14.25" customHeight="1" x14ac:dyDescent="0.25">
      <c r="A18" s="18">
        <v>1978</v>
      </c>
      <c r="B18" s="19">
        <v>42670</v>
      </c>
      <c r="C18" s="20" t="s">
        <v>47</v>
      </c>
      <c r="D18" s="21">
        <v>0</v>
      </c>
      <c r="E18" s="21">
        <v>28</v>
      </c>
      <c r="F18" s="21" t="s">
        <v>7</v>
      </c>
      <c r="G18" s="21"/>
      <c r="H18" s="21">
        <v>1</v>
      </c>
      <c r="I18" s="21"/>
      <c r="J18" s="21"/>
      <c r="K18" s="21" t="s">
        <v>22</v>
      </c>
      <c r="L18" s="22" t="s">
        <v>23</v>
      </c>
      <c r="M18" s="22"/>
      <c r="N18" s="20" t="s">
        <v>81</v>
      </c>
      <c r="O18" s="22"/>
    </row>
    <row r="19" spans="1:15" s="7" customFormat="1" ht="14.25" customHeight="1" x14ac:dyDescent="0.25">
      <c r="A19" s="18">
        <v>1978</v>
      </c>
      <c r="B19" s="19">
        <v>42677</v>
      </c>
      <c r="C19" s="20" t="s">
        <v>82</v>
      </c>
      <c r="D19" s="21">
        <v>0</v>
      </c>
      <c r="E19" s="21">
        <v>21</v>
      </c>
      <c r="F19" s="21" t="s">
        <v>7</v>
      </c>
      <c r="G19" s="21"/>
      <c r="H19" s="21">
        <v>1</v>
      </c>
      <c r="I19" s="21"/>
      <c r="J19" s="21"/>
      <c r="K19" s="21" t="s">
        <v>20</v>
      </c>
      <c r="L19" s="22" t="s">
        <v>23</v>
      </c>
      <c r="M19" s="22"/>
      <c r="N19" s="20" t="s">
        <v>81</v>
      </c>
      <c r="O19" s="22"/>
    </row>
    <row r="20" spans="1:15" s="7" customFormat="1" ht="14.25" customHeight="1" x14ac:dyDescent="0.25">
      <c r="A20" s="23">
        <v>1979</v>
      </c>
      <c r="B20" s="24">
        <v>42620</v>
      </c>
      <c r="C20" s="25" t="s">
        <v>80</v>
      </c>
      <c r="D20" s="26">
        <v>6</v>
      </c>
      <c r="E20" s="26">
        <v>9</v>
      </c>
      <c r="F20" s="26" t="s">
        <v>7</v>
      </c>
      <c r="G20" s="26"/>
      <c r="H20" s="26">
        <v>1</v>
      </c>
      <c r="I20" s="26"/>
      <c r="J20" s="26"/>
      <c r="K20" s="26" t="s">
        <v>22</v>
      </c>
      <c r="L20" s="27" t="s">
        <v>23</v>
      </c>
      <c r="M20" s="27"/>
      <c r="N20" s="25" t="s">
        <v>81</v>
      </c>
      <c r="O20" s="27"/>
    </row>
    <row r="21" spans="1:15" s="7" customFormat="1" ht="14.25" customHeight="1" x14ac:dyDescent="0.25">
      <c r="A21" s="23">
        <v>1979</v>
      </c>
      <c r="B21" s="24">
        <v>42627</v>
      </c>
      <c r="C21" s="25" t="s">
        <v>52</v>
      </c>
      <c r="D21" s="26">
        <v>28</v>
      </c>
      <c r="E21" s="26">
        <v>0</v>
      </c>
      <c r="F21" s="26" t="s">
        <v>6</v>
      </c>
      <c r="G21" s="26">
        <v>1</v>
      </c>
      <c r="H21" s="26"/>
      <c r="I21" s="26"/>
      <c r="J21" s="26"/>
      <c r="K21" s="26" t="s">
        <v>20</v>
      </c>
      <c r="L21" s="27" t="s">
        <v>53</v>
      </c>
      <c r="M21" s="27"/>
      <c r="N21" s="25" t="s">
        <v>81</v>
      </c>
      <c r="O21" s="27"/>
    </row>
    <row r="22" spans="1:15" s="7" customFormat="1" ht="14.25" customHeight="1" x14ac:dyDescent="0.25">
      <c r="A22" s="23">
        <v>1979</v>
      </c>
      <c r="B22" s="24">
        <v>42634</v>
      </c>
      <c r="C22" s="25" t="s">
        <v>51</v>
      </c>
      <c r="D22" s="26">
        <v>10</v>
      </c>
      <c r="E22" s="26">
        <v>0</v>
      </c>
      <c r="F22" s="26" t="s">
        <v>6</v>
      </c>
      <c r="G22" s="26">
        <v>1</v>
      </c>
      <c r="H22" s="26"/>
      <c r="I22" s="26"/>
      <c r="J22" s="26"/>
      <c r="K22" s="26" t="s">
        <v>22</v>
      </c>
      <c r="L22" s="27" t="s">
        <v>23</v>
      </c>
      <c r="M22" s="27"/>
      <c r="N22" s="25" t="s">
        <v>81</v>
      </c>
      <c r="O22" s="27"/>
    </row>
    <row r="23" spans="1:15" s="7" customFormat="1" ht="14.25" customHeight="1" x14ac:dyDescent="0.25">
      <c r="A23" s="23">
        <v>1979</v>
      </c>
      <c r="B23" s="24">
        <v>42641</v>
      </c>
      <c r="C23" s="25" t="s">
        <v>54</v>
      </c>
      <c r="D23" s="26">
        <v>6</v>
      </c>
      <c r="E23" s="26">
        <v>5</v>
      </c>
      <c r="F23" s="26" t="s">
        <v>6</v>
      </c>
      <c r="G23" s="26">
        <v>1</v>
      </c>
      <c r="H23" s="26"/>
      <c r="I23" s="26"/>
      <c r="J23" s="26"/>
      <c r="K23" s="26" t="s">
        <v>20</v>
      </c>
      <c r="L23" s="27" t="s">
        <v>55</v>
      </c>
      <c r="M23" s="27"/>
      <c r="N23" s="25" t="s">
        <v>81</v>
      </c>
      <c r="O23" s="27"/>
    </row>
    <row r="24" spans="1:15" s="7" customFormat="1" ht="14.25" customHeight="1" x14ac:dyDescent="0.25">
      <c r="A24" s="23">
        <v>1979</v>
      </c>
      <c r="B24" s="24">
        <v>42649</v>
      </c>
      <c r="C24" s="25" t="s">
        <v>32</v>
      </c>
      <c r="D24" s="26">
        <v>39</v>
      </c>
      <c r="E24" s="26">
        <v>0</v>
      </c>
      <c r="F24" s="26" t="s">
        <v>6</v>
      </c>
      <c r="G24" s="26">
        <v>1</v>
      </c>
      <c r="H24" s="26"/>
      <c r="I24" s="26"/>
      <c r="J24" s="26"/>
      <c r="K24" s="26" t="s">
        <v>20</v>
      </c>
      <c r="L24" s="27" t="s">
        <v>140</v>
      </c>
      <c r="M24" s="27"/>
      <c r="N24" s="25" t="s">
        <v>81</v>
      </c>
      <c r="O24" s="27"/>
    </row>
    <row r="25" spans="1:15" s="7" customFormat="1" ht="14.25" customHeight="1" x14ac:dyDescent="0.25">
      <c r="A25" s="23">
        <v>1979</v>
      </c>
      <c r="B25" s="24">
        <v>42655</v>
      </c>
      <c r="C25" s="25" t="s">
        <v>18</v>
      </c>
      <c r="D25" s="26">
        <v>36</v>
      </c>
      <c r="E25" s="26">
        <v>7</v>
      </c>
      <c r="F25" s="26" t="s">
        <v>6</v>
      </c>
      <c r="G25" s="26">
        <v>1</v>
      </c>
      <c r="H25" s="26"/>
      <c r="I25" s="26"/>
      <c r="J25" s="26"/>
      <c r="K25" s="26" t="s">
        <v>22</v>
      </c>
      <c r="L25" s="27" t="s">
        <v>23</v>
      </c>
      <c r="M25" s="27"/>
      <c r="N25" s="25" t="s">
        <v>81</v>
      </c>
      <c r="O25" s="27"/>
    </row>
    <row r="26" spans="1:15" s="7" customFormat="1" ht="14.25" customHeight="1" x14ac:dyDescent="0.25">
      <c r="A26" s="23">
        <v>1979</v>
      </c>
      <c r="B26" s="24">
        <v>42662</v>
      </c>
      <c r="C26" s="25" t="s">
        <v>45</v>
      </c>
      <c r="D26" s="26">
        <v>0</v>
      </c>
      <c r="E26" s="26">
        <v>14</v>
      </c>
      <c r="F26" s="26" t="s">
        <v>7</v>
      </c>
      <c r="G26" s="26"/>
      <c r="H26" s="26">
        <v>1</v>
      </c>
      <c r="I26" s="26"/>
      <c r="J26" s="26"/>
      <c r="K26" s="26" t="s">
        <v>20</v>
      </c>
      <c r="L26" s="27" t="s">
        <v>46</v>
      </c>
      <c r="M26" s="27"/>
      <c r="N26" s="25" t="s">
        <v>81</v>
      </c>
      <c r="O26" s="27"/>
    </row>
    <row r="27" spans="1:15" s="7" customFormat="1" ht="14.25" customHeight="1" x14ac:dyDescent="0.25">
      <c r="A27" s="23">
        <v>1979</v>
      </c>
      <c r="B27" s="24">
        <v>42669</v>
      </c>
      <c r="C27" s="25" t="s">
        <v>36</v>
      </c>
      <c r="D27" s="26">
        <v>41</v>
      </c>
      <c r="E27" s="26">
        <v>13</v>
      </c>
      <c r="F27" s="26" t="s">
        <v>6</v>
      </c>
      <c r="G27" s="26">
        <v>1</v>
      </c>
      <c r="H27" s="26"/>
      <c r="I27" s="26"/>
      <c r="J27" s="26"/>
      <c r="K27" s="26" t="s">
        <v>22</v>
      </c>
      <c r="L27" s="27" t="s">
        <v>23</v>
      </c>
      <c r="M27" s="27"/>
      <c r="N27" s="25" t="s">
        <v>81</v>
      </c>
      <c r="O27" s="27"/>
    </row>
    <row r="28" spans="1:15" s="7" customFormat="1" ht="14.25" customHeight="1" x14ac:dyDescent="0.25">
      <c r="A28" s="23">
        <v>1979</v>
      </c>
      <c r="B28" s="24">
        <v>42677</v>
      </c>
      <c r="C28" s="25" t="s">
        <v>47</v>
      </c>
      <c r="D28" s="26">
        <v>6</v>
      </c>
      <c r="E28" s="26">
        <v>14</v>
      </c>
      <c r="F28" s="26" t="s">
        <v>7</v>
      </c>
      <c r="G28" s="26"/>
      <c r="H28" s="26">
        <v>1</v>
      </c>
      <c r="I28" s="26"/>
      <c r="J28" s="26"/>
      <c r="K28" s="26" t="s">
        <v>20</v>
      </c>
      <c r="L28" s="27" t="s">
        <v>29</v>
      </c>
      <c r="M28" s="27" t="s">
        <v>48</v>
      </c>
      <c r="N28" s="25" t="s">
        <v>81</v>
      </c>
      <c r="O28" s="27"/>
    </row>
    <row r="29" spans="1:15" s="7" customFormat="1" ht="14.25" customHeight="1" x14ac:dyDescent="0.25">
      <c r="A29" s="23">
        <v>1979</v>
      </c>
      <c r="B29" s="24">
        <v>42683</v>
      </c>
      <c r="C29" s="25" t="s">
        <v>82</v>
      </c>
      <c r="D29" s="26">
        <v>0</v>
      </c>
      <c r="E29" s="26">
        <v>6</v>
      </c>
      <c r="F29" s="26" t="s">
        <v>7</v>
      </c>
      <c r="G29" s="26"/>
      <c r="H29" s="26">
        <v>1</v>
      </c>
      <c r="I29" s="26"/>
      <c r="J29" s="26"/>
      <c r="K29" s="26" t="s">
        <v>22</v>
      </c>
      <c r="L29" s="27" t="s">
        <v>23</v>
      </c>
      <c r="M29" s="27"/>
      <c r="N29" s="25" t="s">
        <v>81</v>
      </c>
      <c r="O29" s="27"/>
    </row>
    <row r="30" spans="1:15" s="7" customFormat="1" ht="14.25" customHeight="1" x14ac:dyDescent="0.25">
      <c r="A30" s="18">
        <v>1980</v>
      </c>
      <c r="B30" s="19">
        <v>42618</v>
      </c>
      <c r="C30" s="20" t="s">
        <v>84</v>
      </c>
      <c r="D30" s="21">
        <v>25</v>
      </c>
      <c r="E30" s="21">
        <v>14</v>
      </c>
      <c r="F30" s="21" t="s">
        <v>6</v>
      </c>
      <c r="G30" s="21">
        <v>1</v>
      </c>
      <c r="H30" s="21"/>
      <c r="I30" s="21"/>
      <c r="J30" s="21"/>
      <c r="K30" s="21" t="s">
        <v>20</v>
      </c>
      <c r="L30" s="22" t="s">
        <v>44</v>
      </c>
      <c r="M30" s="22"/>
      <c r="N30" s="20" t="s">
        <v>81</v>
      </c>
      <c r="O30" s="22"/>
    </row>
    <row r="31" spans="1:15" s="7" customFormat="1" ht="14.25" customHeight="1" x14ac:dyDescent="0.25">
      <c r="A31" s="18">
        <v>1980</v>
      </c>
      <c r="B31" s="19">
        <v>42625</v>
      </c>
      <c r="C31" s="20" t="s">
        <v>52</v>
      </c>
      <c r="D31" s="21">
        <v>14</v>
      </c>
      <c r="E31" s="21">
        <v>12</v>
      </c>
      <c r="F31" s="21" t="s">
        <v>6</v>
      </c>
      <c r="G31" s="21">
        <v>1</v>
      </c>
      <c r="H31" s="21"/>
      <c r="I31" s="21"/>
      <c r="J31" s="21"/>
      <c r="K31" s="21" t="s">
        <v>22</v>
      </c>
      <c r="L31" s="22" t="s">
        <v>23</v>
      </c>
      <c r="M31" s="22"/>
      <c r="N31" s="20" t="s">
        <v>81</v>
      </c>
      <c r="O31" s="22"/>
    </row>
    <row r="32" spans="1:15" s="7" customFormat="1" ht="14.25" customHeight="1" x14ac:dyDescent="0.25">
      <c r="A32" s="18">
        <v>1980</v>
      </c>
      <c r="B32" s="19">
        <v>42632</v>
      </c>
      <c r="C32" s="20" t="s">
        <v>51</v>
      </c>
      <c r="D32" s="21">
        <v>25</v>
      </c>
      <c r="E32" s="21">
        <v>12</v>
      </c>
      <c r="F32" s="21" t="s">
        <v>6</v>
      </c>
      <c r="G32" s="21">
        <v>1</v>
      </c>
      <c r="H32" s="21"/>
      <c r="I32" s="21"/>
      <c r="J32" s="21"/>
      <c r="K32" s="21" t="s">
        <v>20</v>
      </c>
      <c r="L32" s="22" t="s">
        <v>56</v>
      </c>
      <c r="M32" s="22"/>
      <c r="N32" s="20" t="s">
        <v>81</v>
      </c>
      <c r="O32" s="22"/>
    </row>
    <row r="33" spans="1:15" s="7" customFormat="1" ht="14.25" customHeight="1" x14ac:dyDescent="0.25">
      <c r="A33" s="18">
        <v>1980</v>
      </c>
      <c r="B33" s="19">
        <v>42639</v>
      </c>
      <c r="C33" s="20" t="s">
        <v>54</v>
      </c>
      <c r="D33" s="21">
        <v>6</v>
      </c>
      <c r="E33" s="21">
        <v>7</v>
      </c>
      <c r="F33" s="21" t="s">
        <v>7</v>
      </c>
      <c r="G33" s="21"/>
      <c r="H33" s="21">
        <v>1</v>
      </c>
      <c r="I33" s="21"/>
      <c r="J33" s="21"/>
      <c r="K33" s="21" t="s">
        <v>22</v>
      </c>
      <c r="L33" s="22" t="s">
        <v>23</v>
      </c>
      <c r="M33" s="22"/>
      <c r="N33" s="20" t="s">
        <v>81</v>
      </c>
      <c r="O33" s="22"/>
    </row>
    <row r="34" spans="1:15" s="7" customFormat="1" ht="14.25" customHeight="1" x14ac:dyDescent="0.25">
      <c r="A34" s="18">
        <v>1980</v>
      </c>
      <c r="B34" s="19">
        <v>42646</v>
      </c>
      <c r="C34" s="20" t="s">
        <v>42</v>
      </c>
      <c r="D34" s="21">
        <v>13</v>
      </c>
      <c r="E34" s="21">
        <v>41</v>
      </c>
      <c r="F34" s="21" t="s">
        <v>7</v>
      </c>
      <c r="G34" s="21"/>
      <c r="H34" s="21">
        <v>1</v>
      </c>
      <c r="I34" s="21"/>
      <c r="J34" s="21"/>
      <c r="K34" s="21" t="s">
        <v>22</v>
      </c>
      <c r="L34" s="22" t="s">
        <v>23</v>
      </c>
      <c r="M34" s="22"/>
      <c r="N34" s="20" t="s">
        <v>81</v>
      </c>
      <c r="O34" s="22"/>
    </row>
    <row r="35" spans="1:15" s="7" customFormat="1" ht="14.25" customHeight="1" x14ac:dyDescent="0.25">
      <c r="A35" s="18">
        <v>1980</v>
      </c>
      <c r="B35" s="19">
        <v>42653</v>
      </c>
      <c r="C35" s="20" t="s">
        <v>18</v>
      </c>
      <c r="D35" s="21">
        <v>31</v>
      </c>
      <c r="E35" s="21">
        <v>23</v>
      </c>
      <c r="F35" s="21" t="s">
        <v>6</v>
      </c>
      <c r="G35" s="21">
        <v>1</v>
      </c>
      <c r="H35" s="21"/>
      <c r="I35" s="21"/>
      <c r="J35" s="21"/>
      <c r="K35" s="21" t="s">
        <v>20</v>
      </c>
      <c r="L35" s="22" t="s">
        <v>34</v>
      </c>
      <c r="M35" s="22" t="s">
        <v>35</v>
      </c>
      <c r="N35" s="20" t="s">
        <v>81</v>
      </c>
      <c r="O35" s="22"/>
    </row>
    <row r="36" spans="1:15" s="7" customFormat="1" ht="14.25" customHeight="1" x14ac:dyDescent="0.25">
      <c r="A36" s="18">
        <v>1980</v>
      </c>
      <c r="B36" s="19">
        <v>42660</v>
      </c>
      <c r="C36" s="20" t="s">
        <v>45</v>
      </c>
      <c r="D36" s="21">
        <v>12</v>
      </c>
      <c r="E36" s="21">
        <v>21</v>
      </c>
      <c r="F36" s="21" t="s">
        <v>7</v>
      </c>
      <c r="G36" s="21"/>
      <c r="H36" s="21">
        <v>1</v>
      </c>
      <c r="I36" s="21"/>
      <c r="J36" s="21"/>
      <c r="K36" s="21" t="s">
        <v>22</v>
      </c>
      <c r="L36" s="22" t="s">
        <v>23</v>
      </c>
      <c r="M36" s="22"/>
      <c r="N36" s="20" t="s">
        <v>81</v>
      </c>
      <c r="O36" s="22"/>
    </row>
    <row r="37" spans="1:15" s="7" customFormat="1" ht="14.25" customHeight="1" x14ac:dyDescent="0.25">
      <c r="A37" s="18">
        <v>1980</v>
      </c>
      <c r="B37" s="19">
        <v>42667</v>
      </c>
      <c r="C37" s="20" t="s">
        <v>36</v>
      </c>
      <c r="D37" s="21">
        <v>6</v>
      </c>
      <c r="E37" s="21">
        <v>8</v>
      </c>
      <c r="F37" s="21" t="s">
        <v>7</v>
      </c>
      <c r="G37" s="21"/>
      <c r="H37" s="21">
        <v>1</v>
      </c>
      <c r="I37" s="21"/>
      <c r="J37" s="21"/>
      <c r="K37" s="21" t="s">
        <v>20</v>
      </c>
      <c r="L37" s="22" t="s">
        <v>16</v>
      </c>
      <c r="M37" s="22"/>
      <c r="N37" s="20" t="s">
        <v>81</v>
      </c>
      <c r="O37" s="22"/>
    </row>
    <row r="38" spans="1:15" s="7" customFormat="1" ht="14.25" customHeight="1" x14ac:dyDescent="0.25">
      <c r="A38" s="18">
        <v>1980</v>
      </c>
      <c r="B38" s="19">
        <v>42674</v>
      </c>
      <c r="C38" s="20" t="s">
        <v>47</v>
      </c>
      <c r="D38" s="21">
        <v>26</v>
      </c>
      <c r="E38" s="21">
        <v>28</v>
      </c>
      <c r="F38" s="21" t="s">
        <v>7</v>
      </c>
      <c r="G38" s="21"/>
      <c r="H38" s="21">
        <v>1</v>
      </c>
      <c r="I38" s="21"/>
      <c r="J38" s="21"/>
      <c r="K38" s="21" t="s">
        <v>22</v>
      </c>
      <c r="L38" s="22" t="s">
        <v>23</v>
      </c>
      <c r="M38" s="22"/>
      <c r="N38" s="20" t="s">
        <v>81</v>
      </c>
      <c r="O38" s="22"/>
    </row>
    <row r="39" spans="1:15" s="7" customFormat="1" ht="14.25" customHeight="1" x14ac:dyDescent="0.25">
      <c r="A39" s="18">
        <v>1980</v>
      </c>
      <c r="B39" s="19">
        <v>42681</v>
      </c>
      <c r="C39" s="20" t="s">
        <v>82</v>
      </c>
      <c r="D39" s="21">
        <v>14</v>
      </c>
      <c r="E39" s="21">
        <v>13</v>
      </c>
      <c r="F39" s="21" t="s">
        <v>6</v>
      </c>
      <c r="G39" s="21">
        <v>1</v>
      </c>
      <c r="H39" s="21"/>
      <c r="I39" s="21"/>
      <c r="J39" s="21"/>
      <c r="K39" s="21" t="s">
        <v>20</v>
      </c>
      <c r="L39" s="22" t="s">
        <v>23</v>
      </c>
      <c r="M39" s="22"/>
      <c r="N39" s="20" t="s">
        <v>81</v>
      </c>
      <c r="O39" s="22"/>
    </row>
    <row r="40" spans="1:15" s="7" customFormat="1" ht="14.25" customHeight="1" x14ac:dyDescent="0.25">
      <c r="A40" s="23">
        <v>1981</v>
      </c>
      <c r="B40" s="24">
        <v>42617</v>
      </c>
      <c r="C40" s="25" t="s">
        <v>84</v>
      </c>
      <c r="D40" s="26">
        <v>32</v>
      </c>
      <c r="E40" s="26">
        <v>6</v>
      </c>
      <c r="F40" s="26" t="s">
        <v>6</v>
      </c>
      <c r="G40" s="26">
        <v>1</v>
      </c>
      <c r="H40" s="26"/>
      <c r="I40" s="26"/>
      <c r="J40" s="26"/>
      <c r="K40" s="26" t="s">
        <v>22</v>
      </c>
      <c r="L40" s="27" t="s">
        <v>23</v>
      </c>
      <c r="M40" s="27"/>
      <c r="N40" s="25" t="s">
        <v>81</v>
      </c>
      <c r="O40" s="27"/>
    </row>
    <row r="41" spans="1:15" s="7" customFormat="1" ht="14.25" customHeight="1" x14ac:dyDescent="0.25">
      <c r="A41" s="23">
        <v>1981</v>
      </c>
      <c r="B41" s="24">
        <v>42624</v>
      </c>
      <c r="C41" s="25" t="s">
        <v>52</v>
      </c>
      <c r="D41" s="26">
        <v>26</v>
      </c>
      <c r="E41" s="26">
        <v>19</v>
      </c>
      <c r="F41" s="26" t="s">
        <v>6</v>
      </c>
      <c r="G41" s="26">
        <v>1</v>
      </c>
      <c r="H41" s="26"/>
      <c r="I41" s="26"/>
      <c r="J41" s="26"/>
      <c r="K41" s="26" t="s">
        <v>20</v>
      </c>
      <c r="L41" s="27" t="s">
        <v>53</v>
      </c>
      <c r="M41" s="27"/>
      <c r="N41" s="25" t="s">
        <v>81</v>
      </c>
      <c r="O41" s="27"/>
    </row>
    <row r="42" spans="1:15" s="7" customFormat="1" ht="14.25" customHeight="1" x14ac:dyDescent="0.25">
      <c r="A42" s="23">
        <v>1981</v>
      </c>
      <c r="B42" s="24">
        <v>42631</v>
      </c>
      <c r="C42" s="25" t="s">
        <v>51</v>
      </c>
      <c r="D42" s="26">
        <v>33</v>
      </c>
      <c r="E42" s="26">
        <v>6</v>
      </c>
      <c r="F42" s="26" t="s">
        <v>6</v>
      </c>
      <c r="G42" s="26">
        <v>1</v>
      </c>
      <c r="H42" s="26"/>
      <c r="I42" s="26"/>
      <c r="J42" s="26"/>
      <c r="K42" s="26" t="s">
        <v>22</v>
      </c>
      <c r="L42" s="27" t="s">
        <v>23</v>
      </c>
      <c r="M42" s="27"/>
      <c r="N42" s="25" t="s">
        <v>81</v>
      </c>
      <c r="O42" s="27"/>
    </row>
    <row r="43" spans="1:15" s="7" customFormat="1" ht="14.25" customHeight="1" x14ac:dyDescent="0.25">
      <c r="A43" s="23">
        <v>1981</v>
      </c>
      <c r="B43" s="24">
        <v>42638</v>
      </c>
      <c r="C43" s="25" t="s">
        <v>54</v>
      </c>
      <c r="D43" s="26">
        <v>15</v>
      </c>
      <c r="E43" s="26">
        <v>14</v>
      </c>
      <c r="F43" s="26" t="s">
        <v>6</v>
      </c>
      <c r="G43" s="26">
        <v>1</v>
      </c>
      <c r="H43" s="26"/>
      <c r="I43" s="26"/>
      <c r="J43" s="26"/>
      <c r="K43" s="26" t="s">
        <v>20</v>
      </c>
      <c r="L43" s="27" t="s">
        <v>55</v>
      </c>
      <c r="M43" s="27"/>
      <c r="N43" s="25" t="s">
        <v>81</v>
      </c>
      <c r="O43" s="27"/>
    </row>
    <row r="44" spans="1:15" s="7" customFormat="1" ht="14.25" customHeight="1" x14ac:dyDescent="0.25">
      <c r="A44" s="23">
        <v>1981</v>
      </c>
      <c r="B44" s="24">
        <v>42645</v>
      </c>
      <c r="C44" s="25" t="s">
        <v>42</v>
      </c>
      <c r="D44" s="26">
        <v>6</v>
      </c>
      <c r="E44" s="26">
        <v>0</v>
      </c>
      <c r="F44" s="26" t="s">
        <v>6</v>
      </c>
      <c r="G44" s="26">
        <v>1</v>
      </c>
      <c r="H44" s="26"/>
      <c r="I44" s="26"/>
      <c r="J44" s="26"/>
      <c r="K44" s="26" t="s">
        <v>20</v>
      </c>
      <c r="L44" s="27" t="s">
        <v>23</v>
      </c>
      <c r="M44" s="27"/>
      <c r="N44" s="25" t="s">
        <v>81</v>
      </c>
      <c r="O44" s="27"/>
    </row>
    <row r="45" spans="1:15" s="7" customFormat="1" ht="14.25" customHeight="1" x14ac:dyDescent="0.25">
      <c r="A45" s="23">
        <v>1981</v>
      </c>
      <c r="B45" s="24">
        <v>42652</v>
      </c>
      <c r="C45" s="25" t="s">
        <v>18</v>
      </c>
      <c r="D45" s="26">
        <v>35</v>
      </c>
      <c r="E45" s="26">
        <v>0</v>
      </c>
      <c r="F45" s="26" t="s">
        <v>6</v>
      </c>
      <c r="G45" s="26">
        <v>1</v>
      </c>
      <c r="H45" s="26"/>
      <c r="I45" s="26"/>
      <c r="J45" s="26"/>
      <c r="K45" s="26" t="s">
        <v>22</v>
      </c>
      <c r="L45" s="27" t="s">
        <v>23</v>
      </c>
      <c r="M45" s="27"/>
      <c r="N45" s="25" t="s">
        <v>81</v>
      </c>
      <c r="O45" s="27"/>
    </row>
    <row r="46" spans="1:15" s="7" customFormat="1" ht="14.25" customHeight="1" x14ac:dyDescent="0.25">
      <c r="A46" s="23">
        <v>1981</v>
      </c>
      <c r="B46" s="24">
        <v>42659</v>
      </c>
      <c r="C46" s="25" t="s">
        <v>45</v>
      </c>
      <c r="D46" s="26">
        <v>14</v>
      </c>
      <c r="E46" s="26">
        <v>18</v>
      </c>
      <c r="F46" s="26" t="s">
        <v>7</v>
      </c>
      <c r="G46" s="26"/>
      <c r="H46" s="26">
        <v>1</v>
      </c>
      <c r="I46" s="26"/>
      <c r="J46" s="26"/>
      <c r="K46" s="26" t="s">
        <v>20</v>
      </c>
      <c r="L46" s="27" t="s">
        <v>46</v>
      </c>
      <c r="M46" s="27"/>
      <c r="N46" s="25" t="s">
        <v>81</v>
      </c>
      <c r="O46" s="27"/>
    </row>
    <row r="47" spans="1:15" s="7" customFormat="1" ht="14.25" customHeight="1" x14ac:dyDescent="0.25">
      <c r="A47" s="23">
        <v>1981</v>
      </c>
      <c r="B47" s="24">
        <v>42667</v>
      </c>
      <c r="C47" s="25" t="s">
        <v>36</v>
      </c>
      <c r="D47" s="26">
        <v>17</v>
      </c>
      <c r="E47" s="26">
        <v>14</v>
      </c>
      <c r="F47" s="26" t="s">
        <v>6</v>
      </c>
      <c r="G47" s="26">
        <v>1</v>
      </c>
      <c r="H47" s="26"/>
      <c r="I47" s="26"/>
      <c r="J47" s="26"/>
      <c r="K47" s="26" t="s">
        <v>22</v>
      </c>
      <c r="L47" s="27" t="s">
        <v>23</v>
      </c>
      <c r="M47" s="27"/>
      <c r="N47" s="25" t="s">
        <v>81</v>
      </c>
      <c r="O47" s="27"/>
    </row>
    <row r="48" spans="1:15" s="7" customFormat="1" ht="14.25" customHeight="1" x14ac:dyDescent="0.25">
      <c r="A48" s="23">
        <v>1981</v>
      </c>
      <c r="B48" s="24">
        <v>42674</v>
      </c>
      <c r="C48" s="25" t="s">
        <v>47</v>
      </c>
      <c r="D48" s="26">
        <v>6</v>
      </c>
      <c r="E48" s="26">
        <v>26</v>
      </c>
      <c r="F48" s="26" t="s">
        <v>7</v>
      </c>
      <c r="G48" s="26"/>
      <c r="H48" s="26">
        <v>1</v>
      </c>
      <c r="I48" s="26"/>
      <c r="J48" s="26"/>
      <c r="K48" s="26" t="s">
        <v>20</v>
      </c>
      <c r="L48" s="27" t="s">
        <v>29</v>
      </c>
      <c r="M48" s="27" t="s">
        <v>48</v>
      </c>
      <c r="N48" s="25" t="s">
        <v>81</v>
      </c>
      <c r="O48" s="27"/>
    </row>
    <row r="49" spans="1:15" s="7" customFormat="1" ht="14.25" customHeight="1" x14ac:dyDescent="0.25">
      <c r="A49" s="23">
        <v>1981</v>
      </c>
      <c r="B49" s="24">
        <v>42680</v>
      </c>
      <c r="C49" s="25" t="s">
        <v>82</v>
      </c>
      <c r="D49" s="26">
        <v>0</v>
      </c>
      <c r="E49" s="26">
        <v>3</v>
      </c>
      <c r="F49" s="26" t="s">
        <v>7</v>
      </c>
      <c r="G49" s="26"/>
      <c r="H49" s="26">
        <v>1</v>
      </c>
      <c r="I49" s="26"/>
      <c r="J49" s="26"/>
      <c r="K49" s="26" t="s">
        <v>22</v>
      </c>
      <c r="L49" s="27" t="s">
        <v>23</v>
      </c>
      <c r="M49" s="27"/>
      <c r="N49" s="25" t="s">
        <v>81</v>
      </c>
      <c r="O49" s="27"/>
    </row>
    <row r="50" spans="1:15" s="7" customFormat="1" ht="14.25" customHeight="1" x14ac:dyDescent="0.25">
      <c r="A50" s="18">
        <v>1982</v>
      </c>
      <c r="B50" s="19">
        <v>42616</v>
      </c>
      <c r="C50" s="20" t="s">
        <v>84</v>
      </c>
      <c r="D50" s="21">
        <v>26</v>
      </c>
      <c r="E50" s="21">
        <v>7</v>
      </c>
      <c r="F50" s="21" t="s">
        <v>6</v>
      </c>
      <c r="G50" s="21">
        <v>1</v>
      </c>
      <c r="H50" s="21"/>
      <c r="I50" s="21"/>
      <c r="J50" s="21"/>
      <c r="K50" s="21" t="s">
        <v>20</v>
      </c>
      <c r="L50" s="22" t="s">
        <v>44</v>
      </c>
      <c r="M50" s="22"/>
      <c r="N50" s="20" t="s">
        <v>81</v>
      </c>
      <c r="O50" s="22"/>
    </row>
    <row r="51" spans="1:15" s="7" customFormat="1" ht="14.25" customHeight="1" x14ac:dyDescent="0.25">
      <c r="A51" s="18">
        <v>1982</v>
      </c>
      <c r="B51" s="19">
        <v>42623</v>
      </c>
      <c r="C51" s="20" t="s">
        <v>18</v>
      </c>
      <c r="D51" s="21">
        <v>22</v>
      </c>
      <c r="E51" s="21">
        <v>7</v>
      </c>
      <c r="F51" s="21" t="s">
        <v>6</v>
      </c>
      <c r="G51" s="21">
        <v>1</v>
      </c>
      <c r="H51" s="21"/>
      <c r="I51" s="21"/>
      <c r="J51" s="21"/>
      <c r="K51" s="21" t="s">
        <v>20</v>
      </c>
      <c r="L51" s="22" t="s">
        <v>34</v>
      </c>
      <c r="M51" s="22" t="s">
        <v>35</v>
      </c>
      <c r="N51" s="20" t="s">
        <v>81</v>
      </c>
      <c r="O51" s="22"/>
    </row>
    <row r="52" spans="1:15" s="7" customFormat="1" ht="14.25" customHeight="1" x14ac:dyDescent="0.25">
      <c r="A52" s="18">
        <v>1982</v>
      </c>
      <c r="B52" s="19">
        <v>42630</v>
      </c>
      <c r="C52" s="20" t="s">
        <v>54</v>
      </c>
      <c r="D52" s="21">
        <v>41</v>
      </c>
      <c r="E52" s="21">
        <v>22</v>
      </c>
      <c r="F52" s="21" t="s">
        <v>6</v>
      </c>
      <c r="G52" s="21">
        <v>1</v>
      </c>
      <c r="H52" s="21"/>
      <c r="I52" s="21"/>
      <c r="J52" s="21"/>
      <c r="K52" s="21" t="s">
        <v>22</v>
      </c>
      <c r="L52" s="22" t="s">
        <v>23</v>
      </c>
      <c r="M52" s="22"/>
      <c r="N52" s="20" t="s">
        <v>81</v>
      </c>
      <c r="O52" s="22"/>
    </row>
    <row r="53" spans="1:15" s="7" customFormat="1" ht="14.25" customHeight="1" x14ac:dyDescent="0.25">
      <c r="A53" s="18">
        <v>1982</v>
      </c>
      <c r="B53" s="19">
        <v>42637</v>
      </c>
      <c r="C53" s="20" t="s">
        <v>52</v>
      </c>
      <c r="D53" s="21">
        <v>14</v>
      </c>
      <c r="E53" s="21">
        <v>0</v>
      </c>
      <c r="F53" s="21" t="s">
        <v>6</v>
      </c>
      <c r="G53" s="21">
        <v>1</v>
      </c>
      <c r="H53" s="21"/>
      <c r="I53" s="21"/>
      <c r="J53" s="21"/>
      <c r="K53" s="21" t="s">
        <v>20</v>
      </c>
      <c r="L53" s="22" t="s">
        <v>53</v>
      </c>
      <c r="M53" s="22"/>
      <c r="N53" s="20" t="s">
        <v>81</v>
      </c>
      <c r="O53" s="22"/>
    </row>
    <row r="54" spans="1:15" s="7" customFormat="1" ht="14.25" customHeight="1" x14ac:dyDescent="0.25">
      <c r="A54" s="18">
        <v>1982</v>
      </c>
      <c r="B54" s="19">
        <v>42644</v>
      </c>
      <c r="C54" s="20" t="s">
        <v>42</v>
      </c>
      <c r="D54" s="21">
        <v>14</v>
      </c>
      <c r="E54" s="21">
        <v>0</v>
      </c>
      <c r="F54" s="21" t="s">
        <v>6</v>
      </c>
      <c r="G54" s="21">
        <v>1</v>
      </c>
      <c r="H54" s="21"/>
      <c r="I54" s="21"/>
      <c r="J54" s="21"/>
      <c r="K54" s="21" t="s">
        <v>22</v>
      </c>
      <c r="L54" s="22" t="s">
        <v>23</v>
      </c>
      <c r="M54" s="22"/>
      <c r="N54" s="20" t="s">
        <v>81</v>
      </c>
      <c r="O54" s="22"/>
    </row>
    <row r="55" spans="1:15" s="7" customFormat="1" ht="14.25" customHeight="1" x14ac:dyDescent="0.25">
      <c r="A55" s="18">
        <v>1982</v>
      </c>
      <c r="B55" s="19">
        <v>42652</v>
      </c>
      <c r="C55" s="20" t="s">
        <v>49</v>
      </c>
      <c r="D55" s="21">
        <v>30</v>
      </c>
      <c r="E55" s="21">
        <v>0</v>
      </c>
      <c r="F55" s="21" t="s">
        <v>6</v>
      </c>
      <c r="G55" s="21">
        <v>1</v>
      </c>
      <c r="H55" s="21"/>
      <c r="I55" s="21"/>
      <c r="J55" s="21"/>
      <c r="K55" s="21" t="s">
        <v>20</v>
      </c>
      <c r="L55" s="22" t="s">
        <v>138</v>
      </c>
      <c r="M55" s="22"/>
      <c r="N55" s="20" t="s">
        <v>81</v>
      </c>
      <c r="O55" s="22"/>
    </row>
    <row r="56" spans="1:15" s="7" customFormat="1" ht="14.25" customHeight="1" x14ac:dyDescent="0.25">
      <c r="A56" s="18">
        <v>1982</v>
      </c>
      <c r="B56" s="19">
        <v>42658</v>
      </c>
      <c r="C56" s="20" t="s">
        <v>45</v>
      </c>
      <c r="D56" s="21">
        <v>32</v>
      </c>
      <c r="E56" s="21">
        <v>0</v>
      </c>
      <c r="F56" s="21" t="s">
        <v>6</v>
      </c>
      <c r="G56" s="21">
        <v>1</v>
      </c>
      <c r="H56" s="21"/>
      <c r="I56" s="21"/>
      <c r="J56" s="21"/>
      <c r="K56" s="21" t="s">
        <v>22</v>
      </c>
      <c r="L56" s="22" t="s">
        <v>23</v>
      </c>
      <c r="M56" s="22"/>
      <c r="N56" s="20" t="s">
        <v>81</v>
      </c>
      <c r="O56" s="22"/>
    </row>
    <row r="57" spans="1:15" s="7" customFormat="1" ht="14.25" customHeight="1" x14ac:dyDescent="0.25">
      <c r="A57" s="18">
        <v>1982</v>
      </c>
      <c r="B57" s="19">
        <v>42665</v>
      </c>
      <c r="C57" s="20" t="s">
        <v>47</v>
      </c>
      <c r="D57" s="21">
        <v>40</v>
      </c>
      <c r="E57" s="21">
        <v>27</v>
      </c>
      <c r="F57" s="21" t="s">
        <v>6</v>
      </c>
      <c r="G57" s="21">
        <v>1</v>
      </c>
      <c r="H57" s="21"/>
      <c r="I57" s="21"/>
      <c r="J57" s="21"/>
      <c r="K57" s="21" t="s">
        <v>22</v>
      </c>
      <c r="L57" s="22" t="s">
        <v>23</v>
      </c>
      <c r="M57" s="22"/>
      <c r="N57" s="20" t="s">
        <v>81</v>
      </c>
      <c r="O57" s="22"/>
    </row>
    <row r="58" spans="1:15" s="7" customFormat="1" ht="14.25" customHeight="1" x14ac:dyDescent="0.25">
      <c r="A58" s="18">
        <v>1982</v>
      </c>
      <c r="B58" s="19">
        <v>42672</v>
      </c>
      <c r="C58" s="20" t="s">
        <v>36</v>
      </c>
      <c r="D58" s="21">
        <v>47</v>
      </c>
      <c r="E58" s="21">
        <v>7</v>
      </c>
      <c r="F58" s="21" t="s">
        <v>6</v>
      </c>
      <c r="G58" s="21">
        <v>1</v>
      </c>
      <c r="H58" s="21"/>
      <c r="I58" s="21"/>
      <c r="J58" s="21"/>
      <c r="K58" s="21" t="s">
        <v>20</v>
      </c>
      <c r="L58" s="22" t="s">
        <v>16</v>
      </c>
      <c r="M58" s="22"/>
      <c r="N58" s="20" t="s">
        <v>81</v>
      </c>
      <c r="O58" s="22"/>
    </row>
    <row r="59" spans="1:15" s="7" customFormat="1" ht="14.25" customHeight="1" x14ac:dyDescent="0.25">
      <c r="A59" s="18">
        <v>1982</v>
      </c>
      <c r="B59" s="19">
        <v>42679</v>
      </c>
      <c r="C59" s="20" t="s">
        <v>82</v>
      </c>
      <c r="D59" s="21">
        <v>14</v>
      </c>
      <c r="E59" s="21">
        <v>0</v>
      </c>
      <c r="F59" s="21" t="s">
        <v>6</v>
      </c>
      <c r="G59" s="21">
        <v>1</v>
      </c>
      <c r="H59" s="21"/>
      <c r="I59" s="21"/>
      <c r="J59" s="21"/>
      <c r="K59" s="21" t="s">
        <v>20</v>
      </c>
      <c r="L59" s="22" t="s">
        <v>23</v>
      </c>
      <c r="M59" s="22"/>
      <c r="N59" s="20" t="s">
        <v>81</v>
      </c>
      <c r="O59" s="22"/>
    </row>
    <row r="60" spans="1:15" s="7" customFormat="1" ht="14.25" customHeight="1" x14ac:dyDescent="0.25">
      <c r="A60" s="18">
        <v>1982</v>
      </c>
      <c r="B60" s="19">
        <v>42687</v>
      </c>
      <c r="C60" s="20" t="s">
        <v>86</v>
      </c>
      <c r="D60" s="21">
        <v>43</v>
      </c>
      <c r="E60" s="21">
        <v>8</v>
      </c>
      <c r="F60" s="21" t="s">
        <v>6</v>
      </c>
      <c r="G60" s="21">
        <v>1</v>
      </c>
      <c r="H60" s="21"/>
      <c r="I60" s="21"/>
      <c r="J60" s="21"/>
      <c r="K60" s="21" t="s">
        <v>20</v>
      </c>
      <c r="L60" s="22" t="s">
        <v>86</v>
      </c>
      <c r="M60" s="22"/>
      <c r="N60" s="20" t="s">
        <v>81</v>
      </c>
      <c r="O60" s="22" t="s">
        <v>87</v>
      </c>
    </row>
    <row r="61" spans="1:15" s="7" customFormat="1" ht="14.25" customHeight="1" x14ac:dyDescent="0.25">
      <c r="A61" s="18">
        <v>1982</v>
      </c>
      <c r="B61" s="19">
        <v>42694</v>
      </c>
      <c r="C61" s="20" t="s">
        <v>60</v>
      </c>
      <c r="D61" s="21">
        <v>10</v>
      </c>
      <c r="E61" s="21">
        <v>28</v>
      </c>
      <c r="F61" s="21" t="s">
        <v>7</v>
      </c>
      <c r="G61" s="21"/>
      <c r="H61" s="21">
        <v>1</v>
      </c>
      <c r="I61" s="21"/>
      <c r="J61" s="21"/>
      <c r="K61" s="21" t="s">
        <v>20</v>
      </c>
      <c r="L61" s="22" t="s">
        <v>61</v>
      </c>
      <c r="M61" s="22"/>
      <c r="N61" s="20" t="s">
        <v>81</v>
      </c>
      <c r="O61" s="22" t="s">
        <v>88</v>
      </c>
    </row>
    <row r="62" spans="1:15" s="7" customFormat="1" ht="14.25" customHeight="1" x14ac:dyDescent="0.25">
      <c r="A62" s="23">
        <v>1983</v>
      </c>
      <c r="B62" s="24">
        <v>42615</v>
      </c>
      <c r="C62" s="25" t="s">
        <v>84</v>
      </c>
      <c r="D62" s="26">
        <v>28</v>
      </c>
      <c r="E62" s="26">
        <v>0</v>
      </c>
      <c r="F62" s="26" t="s">
        <v>6</v>
      </c>
      <c r="G62" s="26">
        <v>1</v>
      </c>
      <c r="H62" s="26"/>
      <c r="I62" s="26"/>
      <c r="J62" s="26"/>
      <c r="K62" s="26" t="s">
        <v>22</v>
      </c>
      <c r="L62" s="27" t="s">
        <v>23</v>
      </c>
      <c r="M62" s="27"/>
      <c r="N62" s="25" t="s">
        <v>81</v>
      </c>
      <c r="O62" s="27"/>
    </row>
    <row r="63" spans="1:15" s="7" customFormat="1" ht="14.25" customHeight="1" x14ac:dyDescent="0.25">
      <c r="A63" s="23">
        <v>1983</v>
      </c>
      <c r="B63" s="24">
        <v>42622</v>
      </c>
      <c r="C63" s="25" t="s">
        <v>18</v>
      </c>
      <c r="D63" s="26">
        <v>23</v>
      </c>
      <c r="E63" s="26">
        <v>15</v>
      </c>
      <c r="F63" s="26" t="s">
        <v>6</v>
      </c>
      <c r="G63" s="26">
        <v>1</v>
      </c>
      <c r="H63" s="26"/>
      <c r="I63" s="26"/>
      <c r="J63" s="26"/>
      <c r="K63" s="26" t="s">
        <v>22</v>
      </c>
      <c r="L63" s="27" t="s">
        <v>23</v>
      </c>
      <c r="M63" s="27"/>
      <c r="N63" s="25" t="s">
        <v>81</v>
      </c>
      <c r="O63" s="27"/>
    </row>
    <row r="64" spans="1:15" s="7" customFormat="1" ht="14.25" customHeight="1" x14ac:dyDescent="0.25">
      <c r="A64" s="23">
        <v>1983</v>
      </c>
      <c r="B64" s="24">
        <v>42629</v>
      </c>
      <c r="C64" s="25" t="s">
        <v>54</v>
      </c>
      <c r="D64" s="26">
        <v>0</v>
      </c>
      <c r="E64" s="26">
        <v>16</v>
      </c>
      <c r="F64" s="26" t="s">
        <v>7</v>
      </c>
      <c r="G64" s="26"/>
      <c r="H64" s="26">
        <v>1</v>
      </c>
      <c r="I64" s="26"/>
      <c r="J64" s="26"/>
      <c r="K64" s="26" t="s">
        <v>20</v>
      </c>
      <c r="L64" s="27" t="s">
        <v>55</v>
      </c>
      <c r="M64" s="27"/>
      <c r="N64" s="25" t="s">
        <v>81</v>
      </c>
      <c r="O64" s="27"/>
    </row>
    <row r="65" spans="1:15" s="7" customFormat="1" ht="14.25" customHeight="1" x14ac:dyDescent="0.25">
      <c r="A65" s="23">
        <v>1983</v>
      </c>
      <c r="B65" s="24">
        <v>42636</v>
      </c>
      <c r="C65" s="25" t="s">
        <v>52</v>
      </c>
      <c r="D65" s="26">
        <v>14</v>
      </c>
      <c r="E65" s="26">
        <v>6</v>
      </c>
      <c r="F65" s="26" t="s">
        <v>6</v>
      </c>
      <c r="G65" s="26">
        <v>1</v>
      </c>
      <c r="H65" s="26"/>
      <c r="I65" s="26"/>
      <c r="J65" s="26"/>
      <c r="K65" s="26" t="s">
        <v>22</v>
      </c>
      <c r="L65" s="27" t="s">
        <v>23</v>
      </c>
      <c r="M65" s="27"/>
      <c r="N65" s="25" t="s">
        <v>81</v>
      </c>
      <c r="O65" s="27"/>
    </row>
    <row r="66" spans="1:15" s="7" customFormat="1" ht="14.25" customHeight="1" x14ac:dyDescent="0.25">
      <c r="A66" s="23">
        <v>1983</v>
      </c>
      <c r="B66" s="24">
        <v>42643</v>
      </c>
      <c r="C66" s="25" t="s">
        <v>42</v>
      </c>
      <c r="D66" s="26">
        <v>6</v>
      </c>
      <c r="E66" s="26">
        <v>17</v>
      </c>
      <c r="F66" s="26" t="s">
        <v>7</v>
      </c>
      <c r="G66" s="26"/>
      <c r="H66" s="26">
        <v>1</v>
      </c>
      <c r="I66" s="26"/>
      <c r="J66" s="26"/>
      <c r="K66" s="26" t="s">
        <v>20</v>
      </c>
      <c r="L66" s="27" t="s">
        <v>23</v>
      </c>
      <c r="M66" s="27"/>
      <c r="N66" s="25" t="s">
        <v>81</v>
      </c>
      <c r="O66" s="27"/>
    </row>
    <row r="67" spans="1:15" s="7" customFormat="1" ht="14.25" customHeight="1" x14ac:dyDescent="0.25">
      <c r="A67" s="23">
        <v>1983</v>
      </c>
      <c r="B67" s="24">
        <v>42650</v>
      </c>
      <c r="C67" s="25" t="s">
        <v>49</v>
      </c>
      <c r="D67" s="26">
        <v>42</v>
      </c>
      <c r="E67" s="26">
        <v>22</v>
      </c>
      <c r="F67" s="26" t="s">
        <v>6</v>
      </c>
      <c r="G67" s="26">
        <v>1</v>
      </c>
      <c r="H67" s="26"/>
      <c r="I67" s="26"/>
      <c r="J67" s="26"/>
      <c r="K67" s="26" t="s">
        <v>22</v>
      </c>
      <c r="L67" s="27" t="s">
        <v>23</v>
      </c>
      <c r="M67" s="27"/>
      <c r="N67" s="25" t="s">
        <v>81</v>
      </c>
      <c r="O67" s="27"/>
    </row>
    <row r="68" spans="1:15" s="7" customFormat="1" ht="14.25" customHeight="1" x14ac:dyDescent="0.25">
      <c r="A68" s="23">
        <v>1983</v>
      </c>
      <c r="B68" s="24">
        <v>42657</v>
      </c>
      <c r="C68" s="25" t="s">
        <v>45</v>
      </c>
      <c r="D68" s="26">
        <v>21</v>
      </c>
      <c r="E68" s="26">
        <v>14</v>
      </c>
      <c r="F68" s="26" t="s">
        <v>6</v>
      </c>
      <c r="G68" s="26">
        <v>1</v>
      </c>
      <c r="H68" s="26"/>
      <c r="I68" s="26"/>
      <c r="J68" s="26"/>
      <c r="K68" s="26" t="s">
        <v>20</v>
      </c>
      <c r="L68" s="27" t="s">
        <v>46</v>
      </c>
      <c r="M68" s="27"/>
      <c r="N68" s="25" t="s">
        <v>81</v>
      </c>
      <c r="O68" s="27"/>
    </row>
    <row r="69" spans="1:15" s="7" customFormat="1" ht="14.25" customHeight="1" x14ac:dyDescent="0.25">
      <c r="A69" s="23">
        <v>1983</v>
      </c>
      <c r="B69" s="24">
        <v>42665</v>
      </c>
      <c r="C69" s="25" t="s">
        <v>47</v>
      </c>
      <c r="D69" s="26">
        <v>34</v>
      </c>
      <c r="E69" s="26">
        <v>7</v>
      </c>
      <c r="F69" s="26" t="s">
        <v>6</v>
      </c>
      <c r="G69" s="26">
        <v>1</v>
      </c>
      <c r="H69" s="26"/>
      <c r="I69" s="26"/>
      <c r="J69" s="26"/>
      <c r="K69" s="26" t="s">
        <v>20</v>
      </c>
      <c r="L69" s="27" t="s">
        <v>23</v>
      </c>
      <c r="M69" s="27" t="s">
        <v>48</v>
      </c>
      <c r="N69" s="25" t="s">
        <v>81</v>
      </c>
      <c r="O69" s="27"/>
    </row>
    <row r="70" spans="1:15" s="7" customFormat="1" ht="14.25" customHeight="1" x14ac:dyDescent="0.25">
      <c r="A70" s="23">
        <v>1983</v>
      </c>
      <c r="B70" s="24">
        <v>42671</v>
      </c>
      <c r="C70" s="25" t="s">
        <v>36</v>
      </c>
      <c r="D70" s="26">
        <v>0</v>
      </c>
      <c r="E70" s="26">
        <v>20</v>
      </c>
      <c r="F70" s="26" t="s">
        <v>7</v>
      </c>
      <c r="G70" s="26"/>
      <c r="H70" s="26">
        <v>1</v>
      </c>
      <c r="I70" s="26"/>
      <c r="J70" s="26"/>
      <c r="K70" s="26" t="s">
        <v>22</v>
      </c>
      <c r="L70" s="27" t="s">
        <v>23</v>
      </c>
      <c r="M70" s="27"/>
      <c r="N70" s="25" t="s">
        <v>81</v>
      </c>
      <c r="O70" s="27"/>
    </row>
    <row r="71" spans="1:15" s="7" customFormat="1" ht="14.25" customHeight="1" x14ac:dyDescent="0.25">
      <c r="A71" s="23">
        <v>1983</v>
      </c>
      <c r="B71" s="24">
        <v>42678</v>
      </c>
      <c r="C71" s="25" t="s">
        <v>82</v>
      </c>
      <c r="D71" s="26">
        <v>16</v>
      </c>
      <c r="E71" s="26">
        <v>14</v>
      </c>
      <c r="F71" s="26" t="s">
        <v>6</v>
      </c>
      <c r="G71" s="26">
        <v>1</v>
      </c>
      <c r="H71" s="26"/>
      <c r="I71" s="26"/>
      <c r="J71" s="26"/>
      <c r="K71" s="26" t="s">
        <v>22</v>
      </c>
      <c r="L71" s="27" t="s">
        <v>23</v>
      </c>
      <c r="M71" s="27"/>
      <c r="N71" s="25" t="s">
        <v>81</v>
      </c>
      <c r="O71" s="27"/>
    </row>
    <row r="72" spans="1:15" s="7" customFormat="1" ht="14.25" customHeight="1" x14ac:dyDescent="0.25">
      <c r="A72" s="18">
        <v>1984</v>
      </c>
      <c r="B72" s="19">
        <v>42613</v>
      </c>
      <c r="C72" s="20" t="s">
        <v>89</v>
      </c>
      <c r="D72" s="21">
        <v>7</v>
      </c>
      <c r="E72" s="21">
        <v>0</v>
      </c>
      <c r="F72" s="21" t="s">
        <v>6</v>
      </c>
      <c r="G72" s="21">
        <v>1</v>
      </c>
      <c r="H72" s="21"/>
      <c r="I72" s="21"/>
      <c r="J72" s="21"/>
      <c r="K72" s="21" t="s">
        <v>22</v>
      </c>
      <c r="L72" s="22" t="s">
        <v>23</v>
      </c>
      <c r="M72" s="22"/>
      <c r="N72" s="20" t="s">
        <v>81</v>
      </c>
      <c r="O72" s="22"/>
    </row>
    <row r="73" spans="1:15" s="7" customFormat="1" ht="14.25" customHeight="1" x14ac:dyDescent="0.25">
      <c r="A73" s="18">
        <v>1984</v>
      </c>
      <c r="B73" s="19">
        <v>42620</v>
      </c>
      <c r="C73" s="20" t="s">
        <v>84</v>
      </c>
      <c r="D73" s="21">
        <v>29</v>
      </c>
      <c r="E73" s="21">
        <v>12</v>
      </c>
      <c r="F73" s="21" t="s">
        <v>6</v>
      </c>
      <c r="G73" s="21">
        <v>1</v>
      </c>
      <c r="H73" s="21"/>
      <c r="I73" s="21"/>
      <c r="J73" s="21"/>
      <c r="K73" s="21" t="s">
        <v>20</v>
      </c>
      <c r="L73" s="22" t="s">
        <v>44</v>
      </c>
      <c r="M73" s="22"/>
      <c r="N73" s="20" t="s">
        <v>81</v>
      </c>
      <c r="O73" s="22"/>
    </row>
    <row r="74" spans="1:15" s="7" customFormat="1" ht="14.25" customHeight="1" x14ac:dyDescent="0.25">
      <c r="A74" s="18">
        <v>1984</v>
      </c>
      <c r="B74" s="19">
        <v>42627</v>
      </c>
      <c r="C74" s="20" t="s">
        <v>42</v>
      </c>
      <c r="D74" s="21">
        <v>3</v>
      </c>
      <c r="E74" s="21">
        <v>32</v>
      </c>
      <c r="F74" s="21" t="s">
        <v>7</v>
      </c>
      <c r="G74" s="21"/>
      <c r="H74" s="21">
        <v>1</v>
      </c>
      <c r="I74" s="21"/>
      <c r="J74" s="21"/>
      <c r="K74" s="21" t="s">
        <v>22</v>
      </c>
      <c r="L74" s="22" t="s">
        <v>23</v>
      </c>
      <c r="M74" s="22"/>
      <c r="N74" s="20" t="s">
        <v>81</v>
      </c>
      <c r="O74" s="22"/>
    </row>
    <row r="75" spans="1:15" s="7" customFormat="1" ht="14.25" customHeight="1" x14ac:dyDescent="0.25">
      <c r="A75" s="18">
        <v>1984</v>
      </c>
      <c r="B75" s="19">
        <v>42641</v>
      </c>
      <c r="C75" s="20" t="s">
        <v>36</v>
      </c>
      <c r="D75" s="21">
        <v>9</v>
      </c>
      <c r="E75" s="21">
        <v>28</v>
      </c>
      <c r="F75" s="21" t="s">
        <v>7</v>
      </c>
      <c r="G75" s="21"/>
      <c r="H75" s="21">
        <v>1</v>
      </c>
      <c r="I75" s="21"/>
      <c r="J75" s="21"/>
      <c r="K75" s="21" t="s">
        <v>20</v>
      </c>
      <c r="L75" s="22" t="s">
        <v>16</v>
      </c>
      <c r="M75" s="22"/>
      <c r="N75" s="20" t="s">
        <v>81</v>
      </c>
      <c r="O75" s="22"/>
    </row>
    <row r="76" spans="1:15" s="7" customFormat="1" ht="14.25" customHeight="1" x14ac:dyDescent="0.25">
      <c r="A76" s="18">
        <v>1984</v>
      </c>
      <c r="B76" s="19">
        <v>42648</v>
      </c>
      <c r="C76" s="20" t="s">
        <v>52</v>
      </c>
      <c r="D76" s="21">
        <v>10</v>
      </c>
      <c r="E76" s="21">
        <v>13</v>
      </c>
      <c r="F76" s="21" t="s">
        <v>7</v>
      </c>
      <c r="G76" s="21"/>
      <c r="H76" s="21">
        <v>1</v>
      </c>
      <c r="I76" s="21"/>
      <c r="J76" s="21"/>
      <c r="K76" s="21" t="s">
        <v>22</v>
      </c>
      <c r="L76" s="22" t="s">
        <v>23</v>
      </c>
      <c r="M76" s="22"/>
      <c r="N76" s="20" t="s">
        <v>81</v>
      </c>
      <c r="O76" s="22"/>
    </row>
    <row r="77" spans="1:15" s="7" customFormat="1" ht="14.25" customHeight="1" x14ac:dyDescent="0.25">
      <c r="A77" s="18">
        <v>1984</v>
      </c>
      <c r="B77" s="19">
        <v>42655</v>
      </c>
      <c r="C77" s="20" t="s">
        <v>45</v>
      </c>
      <c r="D77" s="21">
        <v>0</v>
      </c>
      <c r="E77" s="21">
        <v>21</v>
      </c>
      <c r="F77" s="21" t="s">
        <v>7</v>
      </c>
      <c r="G77" s="21"/>
      <c r="H77" s="21">
        <v>1</v>
      </c>
      <c r="I77" s="21"/>
      <c r="J77" s="21"/>
      <c r="K77" s="21" t="s">
        <v>22</v>
      </c>
      <c r="L77" s="22" t="s">
        <v>23</v>
      </c>
      <c r="M77" s="22"/>
      <c r="N77" s="20" t="s">
        <v>81</v>
      </c>
      <c r="O77" s="22"/>
    </row>
    <row r="78" spans="1:15" s="7" customFormat="1" ht="14.25" customHeight="1" x14ac:dyDescent="0.25">
      <c r="A78" s="18">
        <v>1984</v>
      </c>
      <c r="B78" s="19">
        <v>42663</v>
      </c>
      <c r="C78" s="20" t="s">
        <v>47</v>
      </c>
      <c r="D78" s="21">
        <v>20</v>
      </c>
      <c r="E78" s="21">
        <v>33</v>
      </c>
      <c r="F78" s="21" t="s">
        <v>7</v>
      </c>
      <c r="G78" s="21"/>
      <c r="H78" s="21">
        <v>1</v>
      </c>
      <c r="I78" s="21"/>
      <c r="J78" s="21"/>
      <c r="K78" s="21" t="s">
        <v>20</v>
      </c>
      <c r="L78" s="22" t="s">
        <v>29</v>
      </c>
      <c r="M78" s="22" t="s">
        <v>48</v>
      </c>
      <c r="N78" s="20" t="s">
        <v>81</v>
      </c>
      <c r="O78" s="22"/>
    </row>
    <row r="79" spans="1:15" s="7" customFormat="1" ht="14.25" customHeight="1" x14ac:dyDescent="0.25">
      <c r="A79" s="18">
        <v>1984</v>
      </c>
      <c r="B79" s="19">
        <v>42669</v>
      </c>
      <c r="C79" s="20" t="s">
        <v>18</v>
      </c>
      <c r="D79" s="21">
        <v>16</v>
      </c>
      <c r="E79" s="21">
        <v>14</v>
      </c>
      <c r="F79" s="21" t="s">
        <v>6</v>
      </c>
      <c r="G79" s="21">
        <v>1</v>
      </c>
      <c r="H79" s="21"/>
      <c r="I79" s="21"/>
      <c r="J79" s="21"/>
      <c r="K79" s="21" t="s">
        <v>22</v>
      </c>
      <c r="L79" s="22" t="s">
        <v>23</v>
      </c>
      <c r="M79" s="22"/>
      <c r="N79" s="20" t="s">
        <v>81</v>
      </c>
      <c r="O79" s="22"/>
    </row>
    <row r="80" spans="1:15" s="7" customFormat="1" ht="14.25" customHeight="1" x14ac:dyDescent="0.25">
      <c r="A80" s="18">
        <v>1984</v>
      </c>
      <c r="B80" s="19">
        <v>42676</v>
      </c>
      <c r="C80" s="20" t="s">
        <v>54</v>
      </c>
      <c r="D80" s="21">
        <v>12</v>
      </c>
      <c r="E80" s="21">
        <v>21</v>
      </c>
      <c r="F80" s="21" t="s">
        <v>7</v>
      </c>
      <c r="G80" s="21"/>
      <c r="H80" s="21">
        <v>1</v>
      </c>
      <c r="I80" s="21"/>
      <c r="J80" s="21"/>
      <c r="K80" s="21" t="s">
        <v>20</v>
      </c>
      <c r="L80" s="22" t="s">
        <v>55</v>
      </c>
      <c r="M80" s="22"/>
      <c r="N80" s="20" t="s">
        <v>81</v>
      </c>
      <c r="O80" s="22"/>
    </row>
    <row r="81" spans="1:15" s="7" customFormat="1" ht="14.25" customHeight="1" x14ac:dyDescent="0.25">
      <c r="A81" s="18">
        <v>1984</v>
      </c>
      <c r="B81" s="19">
        <v>42683</v>
      </c>
      <c r="C81" s="20" t="s">
        <v>82</v>
      </c>
      <c r="D81" s="21">
        <v>0</v>
      </c>
      <c r="E81" s="21">
        <v>40</v>
      </c>
      <c r="F81" s="21" t="s">
        <v>7</v>
      </c>
      <c r="G81" s="21"/>
      <c r="H81" s="21">
        <v>1</v>
      </c>
      <c r="I81" s="21"/>
      <c r="J81" s="21"/>
      <c r="K81" s="21" t="s">
        <v>20</v>
      </c>
      <c r="L81" s="22" t="s">
        <v>23</v>
      </c>
      <c r="M81" s="22"/>
      <c r="N81" s="20" t="s">
        <v>81</v>
      </c>
      <c r="O81" s="22"/>
    </row>
    <row r="82" spans="1:15" s="7" customFormat="1" ht="14.25" customHeight="1" x14ac:dyDescent="0.25">
      <c r="A82" s="23">
        <v>1985</v>
      </c>
      <c r="B82" s="24">
        <v>42612</v>
      </c>
      <c r="C82" s="25" t="s">
        <v>89</v>
      </c>
      <c r="D82" s="26">
        <v>3</v>
      </c>
      <c r="E82" s="26">
        <v>6</v>
      </c>
      <c r="F82" s="26" t="s">
        <v>7</v>
      </c>
      <c r="G82" s="26"/>
      <c r="H82" s="26">
        <v>1</v>
      </c>
      <c r="I82" s="26"/>
      <c r="J82" s="26"/>
      <c r="K82" s="26" t="s">
        <v>22</v>
      </c>
      <c r="L82" s="27" t="s">
        <v>23</v>
      </c>
      <c r="M82" s="27"/>
      <c r="N82" s="25" t="s">
        <v>90</v>
      </c>
      <c r="O82" s="27"/>
    </row>
    <row r="83" spans="1:15" s="7" customFormat="1" ht="14.25" customHeight="1" x14ac:dyDescent="0.25">
      <c r="A83" s="23">
        <v>1985</v>
      </c>
      <c r="B83" s="24">
        <v>42619</v>
      </c>
      <c r="C83" s="25" t="s">
        <v>84</v>
      </c>
      <c r="D83" s="26">
        <v>19</v>
      </c>
      <c r="E83" s="26">
        <v>0</v>
      </c>
      <c r="F83" s="26" t="s">
        <v>6</v>
      </c>
      <c r="G83" s="26">
        <v>1</v>
      </c>
      <c r="H83" s="26"/>
      <c r="I83" s="26"/>
      <c r="J83" s="26"/>
      <c r="K83" s="26" t="s">
        <v>22</v>
      </c>
      <c r="L83" s="27" t="s">
        <v>23</v>
      </c>
      <c r="M83" s="27"/>
      <c r="N83" s="25" t="s">
        <v>90</v>
      </c>
      <c r="O83" s="27"/>
    </row>
    <row r="84" spans="1:15" s="7" customFormat="1" ht="14.25" customHeight="1" x14ac:dyDescent="0.25">
      <c r="A84" s="23">
        <v>1985</v>
      </c>
      <c r="B84" s="24">
        <v>42626</v>
      </c>
      <c r="C84" s="25" t="s">
        <v>42</v>
      </c>
      <c r="D84" s="26">
        <v>6</v>
      </c>
      <c r="E84" s="26">
        <v>20</v>
      </c>
      <c r="F84" s="26" t="s">
        <v>7</v>
      </c>
      <c r="G84" s="26"/>
      <c r="H84" s="26">
        <v>1</v>
      </c>
      <c r="I84" s="26"/>
      <c r="J84" s="26"/>
      <c r="K84" s="26" t="s">
        <v>22</v>
      </c>
      <c r="L84" s="27" t="s">
        <v>23</v>
      </c>
      <c r="M84" s="27"/>
      <c r="N84" s="25" t="s">
        <v>90</v>
      </c>
      <c r="O84" s="27"/>
    </row>
    <row r="85" spans="1:15" s="7" customFormat="1" ht="14.25" customHeight="1" x14ac:dyDescent="0.25">
      <c r="A85" s="23">
        <v>1985</v>
      </c>
      <c r="B85" s="24">
        <v>42640</v>
      </c>
      <c r="C85" s="25" t="s">
        <v>36</v>
      </c>
      <c r="D85" s="26">
        <v>0</v>
      </c>
      <c r="E85" s="26">
        <v>20</v>
      </c>
      <c r="F85" s="26" t="s">
        <v>7</v>
      </c>
      <c r="G85" s="26"/>
      <c r="H85" s="26">
        <v>1</v>
      </c>
      <c r="I85" s="26"/>
      <c r="J85" s="26"/>
      <c r="K85" s="26" t="s">
        <v>22</v>
      </c>
      <c r="L85" s="27" t="s">
        <v>23</v>
      </c>
      <c r="M85" s="27"/>
      <c r="N85" s="25" t="s">
        <v>90</v>
      </c>
      <c r="O85" s="27"/>
    </row>
    <row r="86" spans="1:15" s="7" customFormat="1" ht="14.25" customHeight="1" x14ac:dyDescent="0.25">
      <c r="A86" s="23">
        <v>1985</v>
      </c>
      <c r="B86" s="24">
        <v>42647</v>
      </c>
      <c r="C86" s="25" t="s">
        <v>52</v>
      </c>
      <c r="D86" s="26">
        <v>14</v>
      </c>
      <c r="E86" s="26">
        <v>7</v>
      </c>
      <c r="F86" s="26" t="s">
        <v>6</v>
      </c>
      <c r="G86" s="26">
        <v>1</v>
      </c>
      <c r="H86" s="26"/>
      <c r="I86" s="26"/>
      <c r="J86" s="26"/>
      <c r="K86" s="26" t="s">
        <v>20</v>
      </c>
      <c r="L86" s="27" t="s">
        <v>53</v>
      </c>
      <c r="M86" s="27"/>
      <c r="N86" s="25" t="s">
        <v>90</v>
      </c>
      <c r="O86" s="27"/>
    </row>
    <row r="87" spans="1:15" s="7" customFormat="1" ht="14.25" customHeight="1" x14ac:dyDescent="0.25">
      <c r="A87" s="23">
        <v>1985</v>
      </c>
      <c r="B87" s="24">
        <v>42654</v>
      </c>
      <c r="C87" s="25" t="s">
        <v>45</v>
      </c>
      <c r="D87" s="26">
        <v>21</v>
      </c>
      <c r="E87" s="26">
        <v>21</v>
      </c>
      <c r="F87" s="26" t="s">
        <v>8</v>
      </c>
      <c r="G87" s="26"/>
      <c r="H87" s="26"/>
      <c r="I87" s="26">
        <v>1</v>
      </c>
      <c r="J87" s="26"/>
      <c r="K87" s="26" t="s">
        <v>20</v>
      </c>
      <c r="L87" s="27" t="s">
        <v>46</v>
      </c>
      <c r="M87" s="27"/>
      <c r="N87" s="25" t="s">
        <v>90</v>
      </c>
      <c r="O87" s="27"/>
    </row>
    <row r="88" spans="1:15" s="7" customFormat="1" ht="14.25" customHeight="1" x14ac:dyDescent="0.25">
      <c r="A88" s="23">
        <v>1985</v>
      </c>
      <c r="B88" s="24">
        <v>42661</v>
      </c>
      <c r="C88" s="25" t="s">
        <v>47</v>
      </c>
      <c r="D88" s="26">
        <v>7</v>
      </c>
      <c r="E88" s="26">
        <v>0</v>
      </c>
      <c r="F88" s="26" t="s">
        <v>6</v>
      </c>
      <c r="G88" s="26">
        <v>1</v>
      </c>
      <c r="H88" s="26"/>
      <c r="I88" s="26"/>
      <c r="J88" s="26"/>
      <c r="K88" s="26" t="s">
        <v>22</v>
      </c>
      <c r="L88" s="27" t="s">
        <v>23</v>
      </c>
      <c r="M88" s="27"/>
      <c r="N88" s="25" t="s">
        <v>90</v>
      </c>
      <c r="O88" s="27"/>
    </row>
    <row r="89" spans="1:15" s="7" customFormat="1" ht="14.25" customHeight="1" x14ac:dyDescent="0.25">
      <c r="A89" s="23">
        <v>1985</v>
      </c>
      <c r="B89" s="24">
        <v>42668</v>
      </c>
      <c r="C89" s="25" t="s">
        <v>18</v>
      </c>
      <c r="D89" s="26">
        <v>30</v>
      </c>
      <c r="E89" s="26">
        <v>13</v>
      </c>
      <c r="F89" s="26" t="s">
        <v>6</v>
      </c>
      <c r="G89" s="26">
        <v>1</v>
      </c>
      <c r="H89" s="26"/>
      <c r="I89" s="26"/>
      <c r="J89" s="26"/>
      <c r="K89" s="26" t="s">
        <v>20</v>
      </c>
      <c r="L89" s="27" t="s">
        <v>34</v>
      </c>
      <c r="M89" s="27" t="s">
        <v>35</v>
      </c>
      <c r="N89" s="25" t="s">
        <v>90</v>
      </c>
      <c r="O89" s="27"/>
    </row>
    <row r="90" spans="1:15" s="7" customFormat="1" ht="14.25" customHeight="1" x14ac:dyDescent="0.25">
      <c r="A90" s="23">
        <v>1985</v>
      </c>
      <c r="B90" s="24">
        <v>42675</v>
      </c>
      <c r="C90" s="25" t="s">
        <v>54</v>
      </c>
      <c r="D90" s="26">
        <v>6</v>
      </c>
      <c r="E90" s="26">
        <v>24</v>
      </c>
      <c r="F90" s="26" t="s">
        <v>7</v>
      </c>
      <c r="G90" s="26"/>
      <c r="H90" s="26">
        <v>1</v>
      </c>
      <c r="I90" s="26"/>
      <c r="J90" s="26"/>
      <c r="K90" s="26" t="s">
        <v>22</v>
      </c>
      <c r="L90" s="27" t="s">
        <v>23</v>
      </c>
      <c r="M90" s="27"/>
      <c r="N90" s="25" t="s">
        <v>90</v>
      </c>
      <c r="O90" s="27"/>
    </row>
    <row r="91" spans="1:15" s="7" customFormat="1" ht="14.25" customHeight="1" x14ac:dyDescent="0.25">
      <c r="A91" s="23">
        <v>1985</v>
      </c>
      <c r="B91" s="24">
        <v>42682</v>
      </c>
      <c r="C91" s="25" t="s">
        <v>82</v>
      </c>
      <c r="D91" s="26">
        <v>0</v>
      </c>
      <c r="E91" s="26">
        <v>49</v>
      </c>
      <c r="F91" s="26" t="s">
        <v>7</v>
      </c>
      <c r="G91" s="26"/>
      <c r="H91" s="26">
        <v>1</v>
      </c>
      <c r="I91" s="26"/>
      <c r="J91" s="26"/>
      <c r="K91" s="26" t="s">
        <v>20</v>
      </c>
      <c r="L91" s="27" t="s">
        <v>23</v>
      </c>
      <c r="M91" s="27"/>
      <c r="N91" s="25" t="s">
        <v>90</v>
      </c>
      <c r="O91" s="27"/>
    </row>
    <row r="92" spans="1:15" s="7" customFormat="1" ht="14.25" customHeight="1" x14ac:dyDescent="0.25">
      <c r="A92" s="18">
        <v>1986</v>
      </c>
      <c r="B92" s="19">
        <v>42618</v>
      </c>
      <c r="C92" s="20" t="s">
        <v>42</v>
      </c>
      <c r="D92" s="21">
        <v>7</v>
      </c>
      <c r="E92" s="21">
        <v>17</v>
      </c>
      <c r="F92" s="21" t="s">
        <v>7</v>
      </c>
      <c r="G92" s="21"/>
      <c r="H92" s="21">
        <v>1</v>
      </c>
      <c r="I92" s="21"/>
      <c r="J92" s="21"/>
      <c r="K92" s="21" t="s">
        <v>20</v>
      </c>
      <c r="L92" s="22" t="s">
        <v>23</v>
      </c>
      <c r="M92" s="22"/>
      <c r="N92" s="20" t="s">
        <v>90</v>
      </c>
      <c r="O92" s="22"/>
    </row>
    <row r="93" spans="1:15" s="7" customFormat="1" ht="14.25" customHeight="1" x14ac:dyDescent="0.25">
      <c r="A93" s="18">
        <v>1986</v>
      </c>
      <c r="B93" s="19">
        <v>42625</v>
      </c>
      <c r="C93" s="20" t="s">
        <v>19</v>
      </c>
      <c r="D93" s="21">
        <v>19</v>
      </c>
      <c r="E93" s="21">
        <v>36</v>
      </c>
      <c r="F93" s="21" t="s">
        <v>7</v>
      </c>
      <c r="G93" s="21"/>
      <c r="H93" s="21">
        <v>1</v>
      </c>
      <c r="I93" s="21"/>
      <c r="J93" s="21"/>
      <c r="K93" s="21" t="s">
        <v>20</v>
      </c>
      <c r="L93" s="22" t="s">
        <v>21</v>
      </c>
      <c r="M93" s="22" t="s">
        <v>30</v>
      </c>
      <c r="N93" s="20" t="s">
        <v>90</v>
      </c>
      <c r="O93" s="22"/>
    </row>
    <row r="94" spans="1:15" s="7" customFormat="1" ht="14.25" customHeight="1" x14ac:dyDescent="0.25">
      <c r="A94" s="18">
        <v>1986</v>
      </c>
      <c r="B94" s="19">
        <v>42632</v>
      </c>
      <c r="C94" s="20" t="s">
        <v>91</v>
      </c>
      <c r="D94" s="21">
        <v>20</v>
      </c>
      <c r="E94" s="21">
        <v>0</v>
      </c>
      <c r="F94" s="21" t="s">
        <v>6</v>
      </c>
      <c r="G94" s="21">
        <v>1</v>
      </c>
      <c r="H94" s="21"/>
      <c r="I94" s="21"/>
      <c r="J94" s="21"/>
      <c r="K94" s="21" t="s">
        <v>22</v>
      </c>
      <c r="L94" s="22" t="s">
        <v>23</v>
      </c>
      <c r="M94" s="22"/>
      <c r="N94" s="20" t="s">
        <v>90</v>
      </c>
      <c r="O94" s="22"/>
    </row>
    <row r="95" spans="1:15" s="7" customFormat="1" ht="14.25" customHeight="1" x14ac:dyDescent="0.25">
      <c r="A95" s="18">
        <v>1986</v>
      </c>
      <c r="B95" s="19">
        <v>42639</v>
      </c>
      <c r="C95" s="20" t="s">
        <v>36</v>
      </c>
      <c r="D95" s="21">
        <v>20</v>
      </c>
      <c r="E95" s="21">
        <v>21</v>
      </c>
      <c r="F95" s="21" t="s">
        <v>7</v>
      </c>
      <c r="G95" s="21"/>
      <c r="H95" s="21">
        <v>1</v>
      </c>
      <c r="I95" s="21"/>
      <c r="J95" s="21"/>
      <c r="K95" s="21" t="s">
        <v>20</v>
      </c>
      <c r="L95" s="22" t="s">
        <v>16</v>
      </c>
      <c r="M95" s="22"/>
      <c r="N95" s="20" t="s">
        <v>90</v>
      </c>
      <c r="O95" s="22"/>
    </row>
    <row r="96" spans="1:15" s="7" customFormat="1" ht="14.25" customHeight="1" x14ac:dyDescent="0.25">
      <c r="A96" s="18">
        <v>1986</v>
      </c>
      <c r="B96" s="19">
        <v>42646</v>
      </c>
      <c r="C96" s="20" t="s">
        <v>52</v>
      </c>
      <c r="D96" s="21">
        <v>27</v>
      </c>
      <c r="E96" s="21">
        <v>10</v>
      </c>
      <c r="F96" s="21" t="s">
        <v>6</v>
      </c>
      <c r="G96" s="21">
        <v>1</v>
      </c>
      <c r="H96" s="21"/>
      <c r="I96" s="21"/>
      <c r="J96" s="21"/>
      <c r="K96" s="21" t="s">
        <v>22</v>
      </c>
      <c r="L96" s="22" t="s">
        <v>23</v>
      </c>
      <c r="M96" s="22"/>
      <c r="N96" s="20" t="s">
        <v>90</v>
      </c>
      <c r="O96" s="22"/>
    </row>
    <row r="97" spans="1:15" s="7" customFormat="1" ht="14.25" customHeight="1" x14ac:dyDescent="0.25">
      <c r="A97" s="18">
        <v>1986</v>
      </c>
      <c r="B97" s="19">
        <v>42654</v>
      </c>
      <c r="C97" s="20" t="s">
        <v>45</v>
      </c>
      <c r="D97" s="21">
        <v>21</v>
      </c>
      <c r="E97" s="21">
        <v>41</v>
      </c>
      <c r="F97" s="21" t="s">
        <v>7</v>
      </c>
      <c r="G97" s="21"/>
      <c r="H97" s="21">
        <v>1</v>
      </c>
      <c r="I97" s="21"/>
      <c r="J97" s="21"/>
      <c r="K97" s="21" t="s">
        <v>22</v>
      </c>
      <c r="L97" s="22" t="s">
        <v>23</v>
      </c>
      <c r="M97" s="22"/>
      <c r="N97" s="20" t="s">
        <v>90</v>
      </c>
      <c r="O97" s="22" t="s">
        <v>37</v>
      </c>
    </row>
    <row r="98" spans="1:15" s="7" customFormat="1" ht="14.25" customHeight="1" x14ac:dyDescent="0.25">
      <c r="A98" s="18">
        <v>1986</v>
      </c>
      <c r="B98" s="19">
        <v>42661</v>
      </c>
      <c r="C98" s="20" t="s">
        <v>47</v>
      </c>
      <c r="D98" s="21">
        <v>12</v>
      </c>
      <c r="E98" s="21">
        <v>6</v>
      </c>
      <c r="F98" s="21" t="s">
        <v>6</v>
      </c>
      <c r="G98" s="21">
        <v>1</v>
      </c>
      <c r="H98" s="21"/>
      <c r="I98" s="21"/>
      <c r="J98" s="21"/>
      <c r="K98" s="21" t="s">
        <v>20</v>
      </c>
      <c r="L98" s="22" t="s">
        <v>29</v>
      </c>
      <c r="M98" s="22" t="s">
        <v>48</v>
      </c>
      <c r="N98" s="20" t="s">
        <v>90</v>
      </c>
      <c r="O98" s="22"/>
    </row>
    <row r="99" spans="1:15" s="7" customFormat="1" ht="14.25" customHeight="1" x14ac:dyDescent="0.25">
      <c r="A99" s="18">
        <v>1986</v>
      </c>
      <c r="B99" s="19">
        <v>42668</v>
      </c>
      <c r="C99" s="20" t="s">
        <v>18</v>
      </c>
      <c r="D99" s="21">
        <v>19</v>
      </c>
      <c r="E99" s="21">
        <v>0</v>
      </c>
      <c r="F99" s="21" t="s">
        <v>6</v>
      </c>
      <c r="G99" s="21">
        <v>1</v>
      </c>
      <c r="H99" s="21"/>
      <c r="I99" s="21"/>
      <c r="J99" s="21"/>
      <c r="K99" s="21" t="s">
        <v>22</v>
      </c>
      <c r="L99" s="22" t="s">
        <v>23</v>
      </c>
      <c r="M99" s="22"/>
      <c r="N99" s="20" t="s">
        <v>90</v>
      </c>
      <c r="O99" s="22" t="s">
        <v>37</v>
      </c>
    </row>
    <row r="100" spans="1:15" s="7" customFormat="1" ht="14.25" customHeight="1" x14ac:dyDescent="0.25">
      <c r="A100" s="18">
        <v>1986</v>
      </c>
      <c r="B100" s="19">
        <v>42674</v>
      </c>
      <c r="C100" s="20" t="s">
        <v>54</v>
      </c>
      <c r="D100" s="21">
        <v>13</v>
      </c>
      <c r="E100" s="21">
        <v>27</v>
      </c>
      <c r="F100" s="21" t="s">
        <v>7</v>
      </c>
      <c r="G100" s="21"/>
      <c r="H100" s="21">
        <v>1</v>
      </c>
      <c r="I100" s="21"/>
      <c r="J100" s="21"/>
      <c r="K100" s="21" t="s">
        <v>20</v>
      </c>
      <c r="L100" s="22" t="s">
        <v>55</v>
      </c>
      <c r="M100" s="22"/>
      <c r="N100" s="20" t="s">
        <v>90</v>
      </c>
      <c r="O100" s="22"/>
    </row>
    <row r="101" spans="1:15" s="7" customFormat="1" ht="14.25" customHeight="1" x14ac:dyDescent="0.25">
      <c r="A101" s="18">
        <v>1986</v>
      </c>
      <c r="B101" s="19">
        <v>42682</v>
      </c>
      <c r="C101" s="20" t="s">
        <v>28</v>
      </c>
      <c r="D101" s="21">
        <v>31</v>
      </c>
      <c r="E101" s="21">
        <v>23</v>
      </c>
      <c r="F101" s="21" t="s">
        <v>6</v>
      </c>
      <c r="G101" s="21">
        <v>1</v>
      </c>
      <c r="H101" s="21"/>
      <c r="I101" s="21"/>
      <c r="J101" s="21"/>
      <c r="K101" s="21" t="s">
        <v>22</v>
      </c>
      <c r="L101" s="22" t="s">
        <v>23</v>
      </c>
      <c r="M101" s="22"/>
      <c r="N101" s="20" t="s">
        <v>90</v>
      </c>
      <c r="O101" s="22" t="s">
        <v>37</v>
      </c>
    </row>
    <row r="102" spans="1:15" s="7" customFormat="1" ht="14.25" customHeight="1" x14ac:dyDescent="0.25">
      <c r="A102" s="23">
        <v>1987</v>
      </c>
      <c r="B102" s="24">
        <v>42617</v>
      </c>
      <c r="C102" s="25" t="s">
        <v>42</v>
      </c>
      <c r="D102" s="26">
        <v>7</v>
      </c>
      <c r="E102" s="26">
        <v>0</v>
      </c>
      <c r="F102" s="26" t="s">
        <v>6</v>
      </c>
      <c r="G102" s="26">
        <v>1</v>
      </c>
      <c r="H102" s="26"/>
      <c r="I102" s="26"/>
      <c r="J102" s="26"/>
      <c r="K102" s="26" t="s">
        <v>22</v>
      </c>
      <c r="L102" s="27" t="s">
        <v>23</v>
      </c>
      <c r="M102" s="27"/>
      <c r="N102" s="25" t="s">
        <v>90</v>
      </c>
      <c r="O102" s="27"/>
    </row>
    <row r="103" spans="1:15" s="7" customFormat="1" ht="14.25" customHeight="1" x14ac:dyDescent="0.25">
      <c r="A103" s="23">
        <v>1987</v>
      </c>
      <c r="B103" s="24">
        <v>42624</v>
      </c>
      <c r="C103" s="25" t="s">
        <v>19</v>
      </c>
      <c r="D103" s="26">
        <v>0</v>
      </c>
      <c r="E103" s="26">
        <v>49</v>
      </c>
      <c r="F103" s="26" t="s">
        <v>7</v>
      </c>
      <c r="G103" s="26"/>
      <c r="H103" s="26">
        <v>1</v>
      </c>
      <c r="I103" s="26"/>
      <c r="J103" s="26"/>
      <c r="K103" s="26" t="s">
        <v>22</v>
      </c>
      <c r="L103" s="27" t="s">
        <v>23</v>
      </c>
      <c r="M103" s="27"/>
      <c r="N103" s="25" t="s">
        <v>90</v>
      </c>
      <c r="O103" s="27"/>
    </row>
    <row r="104" spans="1:15" s="7" customFormat="1" ht="14.25" customHeight="1" x14ac:dyDescent="0.25">
      <c r="A104" s="23">
        <v>1987</v>
      </c>
      <c r="B104" s="24">
        <v>42631</v>
      </c>
      <c r="C104" s="25" t="s">
        <v>91</v>
      </c>
      <c r="D104" s="26">
        <v>3</v>
      </c>
      <c r="E104" s="26">
        <v>7</v>
      </c>
      <c r="F104" s="26" t="s">
        <v>7</v>
      </c>
      <c r="G104" s="26"/>
      <c r="H104" s="26">
        <v>1</v>
      </c>
      <c r="I104" s="26"/>
      <c r="J104" s="26"/>
      <c r="K104" s="26" t="s">
        <v>20</v>
      </c>
      <c r="L104" s="27" t="s">
        <v>91</v>
      </c>
      <c r="M104" s="27"/>
      <c r="N104" s="25" t="s">
        <v>90</v>
      </c>
      <c r="O104" s="27"/>
    </row>
    <row r="105" spans="1:15" s="7" customFormat="1" ht="14.25" customHeight="1" x14ac:dyDescent="0.25">
      <c r="A105" s="23">
        <v>1987</v>
      </c>
      <c r="B105" s="24">
        <v>42638</v>
      </c>
      <c r="C105" s="25" t="s">
        <v>36</v>
      </c>
      <c r="D105" s="26">
        <v>26</v>
      </c>
      <c r="E105" s="26">
        <v>0</v>
      </c>
      <c r="F105" s="26" t="s">
        <v>6</v>
      </c>
      <c r="G105" s="26">
        <v>1</v>
      </c>
      <c r="H105" s="26"/>
      <c r="I105" s="26"/>
      <c r="J105" s="26"/>
      <c r="K105" s="26" t="s">
        <v>22</v>
      </c>
      <c r="L105" s="27" t="s">
        <v>23</v>
      </c>
      <c r="M105" s="27"/>
      <c r="N105" s="25" t="s">
        <v>90</v>
      </c>
      <c r="O105" s="27"/>
    </row>
    <row r="106" spans="1:15" s="7" customFormat="1" ht="14.25" customHeight="1" x14ac:dyDescent="0.25">
      <c r="A106" s="23">
        <v>1987</v>
      </c>
      <c r="B106" s="24">
        <v>42645</v>
      </c>
      <c r="C106" s="25" t="s">
        <v>52</v>
      </c>
      <c r="D106" s="26">
        <v>12</v>
      </c>
      <c r="E106" s="26">
        <v>13</v>
      </c>
      <c r="F106" s="26" t="s">
        <v>7</v>
      </c>
      <c r="G106" s="26"/>
      <c r="H106" s="26">
        <v>1</v>
      </c>
      <c r="I106" s="26"/>
      <c r="J106" s="26" t="s">
        <v>62</v>
      </c>
      <c r="K106" s="26" t="s">
        <v>20</v>
      </c>
      <c r="L106" s="27" t="s">
        <v>53</v>
      </c>
      <c r="M106" s="27"/>
      <c r="N106" s="25" t="s">
        <v>90</v>
      </c>
      <c r="O106" s="27"/>
    </row>
    <row r="107" spans="1:15" s="7" customFormat="1" ht="14.25" customHeight="1" x14ac:dyDescent="0.25">
      <c r="A107" s="23">
        <v>1987</v>
      </c>
      <c r="B107" s="24">
        <v>42652</v>
      </c>
      <c r="C107" s="25" t="s">
        <v>45</v>
      </c>
      <c r="D107" s="26">
        <v>15</v>
      </c>
      <c r="E107" s="26">
        <v>21</v>
      </c>
      <c r="F107" s="26" t="s">
        <v>7</v>
      </c>
      <c r="G107" s="26"/>
      <c r="H107" s="26">
        <v>1</v>
      </c>
      <c r="I107" s="26"/>
      <c r="J107" s="26"/>
      <c r="K107" s="26" t="s">
        <v>20</v>
      </c>
      <c r="L107" s="27" t="s">
        <v>46</v>
      </c>
      <c r="M107" s="27"/>
      <c r="N107" s="25" t="s">
        <v>90</v>
      </c>
      <c r="O107" s="27"/>
    </row>
    <row r="108" spans="1:15" s="7" customFormat="1" ht="14.25" customHeight="1" x14ac:dyDescent="0.25">
      <c r="A108" s="23">
        <v>1987</v>
      </c>
      <c r="B108" s="24">
        <v>42659</v>
      </c>
      <c r="C108" s="25" t="s">
        <v>47</v>
      </c>
      <c r="D108" s="26">
        <v>13</v>
      </c>
      <c r="E108" s="26">
        <v>35</v>
      </c>
      <c r="F108" s="26" t="s">
        <v>7</v>
      </c>
      <c r="G108" s="26"/>
      <c r="H108" s="26">
        <v>1</v>
      </c>
      <c r="I108" s="26"/>
      <c r="J108" s="26"/>
      <c r="K108" s="26" t="s">
        <v>22</v>
      </c>
      <c r="L108" s="27" t="s">
        <v>23</v>
      </c>
      <c r="M108" s="27"/>
      <c r="N108" s="25" t="s">
        <v>90</v>
      </c>
      <c r="O108" s="27"/>
    </row>
    <row r="109" spans="1:15" s="7" customFormat="1" ht="14.25" customHeight="1" x14ac:dyDescent="0.25">
      <c r="A109" s="23">
        <v>1987</v>
      </c>
      <c r="B109" s="24">
        <v>42666</v>
      </c>
      <c r="C109" s="25" t="s">
        <v>18</v>
      </c>
      <c r="D109" s="26">
        <v>20</v>
      </c>
      <c r="E109" s="26">
        <v>0</v>
      </c>
      <c r="F109" s="26" t="s">
        <v>6</v>
      </c>
      <c r="G109" s="26">
        <v>1</v>
      </c>
      <c r="H109" s="26"/>
      <c r="I109" s="26"/>
      <c r="J109" s="26"/>
      <c r="K109" s="26" t="s">
        <v>20</v>
      </c>
      <c r="L109" s="27" t="s">
        <v>34</v>
      </c>
      <c r="M109" s="27"/>
      <c r="N109" s="25" t="s">
        <v>90</v>
      </c>
      <c r="O109" s="27"/>
    </row>
    <row r="110" spans="1:15" s="7" customFormat="1" ht="14.25" customHeight="1" x14ac:dyDescent="0.25">
      <c r="A110" s="23">
        <v>1987</v>
      </c>
      <c r="B110" s="24">
        <v>42673</v>
      </c>
      <c r="C110" s="25" t="s">
        <v>54</v>
      </c>
      <c r="D110" s="26">
        <v>10</v>
      </c>
      <c r="E110" s="26">
        <v>32</v>
      </c>
      <c r="F110" s="26" t="s">
        <v>7</v>
      </c>
      <c r="G110" s="26"/>
      <c r="H110" s="26">
        <v>1</v>
      </c>
      <c r="I110" s="26"/>
      <c r="J110" s="26"/>
      <c r="K110" s="26" t="s">
        <v>22</v>
      </c>
      <c r="L110" s="27" t="s">
        <v>23</v>
      </c>
      <c r="M110" s="27"/>
      <c r="N110" s="25" t="s">
        <v>90</v>
      </c>
      <c r="O110" s="27"/>
    </row>
    <row r="111" spans="1:15" s="7" customFormat="1" ht="14.25" customHeight="1" x14ac:dyDescent="0.25">
      <c r="A111" s="23">
        <v>1987</v>
      </c>
      <c r="B111" s="24">
        <v>42680</v>
      </c>
      <c r="C111" s="25" t="s">
        <v>28</v>
      </c>
      <c r="D111" s="26">
        <v>8</v>
      </c>
      <c r="E111" s="26">
        <v>21</v>
      </c>
      <c r="F111" s="26" t="s">
        <v>7</v>
      </c>
      <c r="G111" s="26"/>
      <c r="H111" s="26">
        <v>1</v>
      </c>
      <c r="I111" s="26"/>
      <c r="J111" s="26"/>
      <c r="K111" s="26" t="s">
        <v>20</v>
      </c>
      <c r="L111" s="27" t="s">
        <v>28</v>
      </c>
      <c r="M111" s="27"/>
      <c r="N111" s="25" t="s">
        <v>90</v>
      </c>
      <c r="O111" s="27"/>
    </row>
    <row r="112" spans="1:15" s="7" customFormat="1" ht="14.25" customHeight="1" x14ac:dyDescent="0.25">
      <c r="A112" s="18">
        <v>1988</v>
      </c>
      <c r="B112" s="19">
        <v>42615</v>
      </c>
      <c r="C112" s="20" t="s">
        <v>82</v>
      </c>
      <c r="D112" s="21">
        <v>21</v>
      </c>
      <c r="E112" s="21">
        <v>47</v>
      </c>
      <c r="F112" s="21" t="s">
        <v>7</v>
      </c>
      <c r="G112" s="21"/>
      <c r="H112" s="21">
        <v>1</v>
      </c>
      <c r="I112" s="21"/>
      <c r="J112" s="21"/>
      <c r="K112" s="21" t="s">
        <v>22</v>
      </c>
      <c r="L112" s="22" t="s">
        <v>23</v>
      </c>
      <c r="M112" s="22"/>
      <c r="N112" s="20" t="s">
        <v>90</v>
      </c>
      <c r="O112" s="22"/>
    </row>
    <row r="113" spans="1:15" s="7" customFormat="1" ht="14.25" customHeight="1" x14ac:dyDescent="0.25">
      <c r="A113" s="18">
        <v>1988</v>
      </c>
      <c r="B113" s="19">
        <v>42622</v>
      </c>
      <c r="C113" s="20" t="s">
        <v>42</v>
      </c>
      <c r="D113" s="21">
        <v>0</v>
      </c>
      <c r="E113" s="21">
        <v>24</v>
      </c>
      <c r="F113" s="21" t="s">
        <v>7</v>
      </c>
      <c r="G113" s="21"/>
      <c r="H113" s="21">
        <v>1</v>
      </c>
      <c r="I113" s="21"/>
      <c r="J113" s="21"/>
      <c r="K113" s="21" t="s">
        <v>20</v>
      </c>
      <c r="L113" s="22" t="s">
        <v>23</v>
      </c>
      <c r="M113" s="22"/>
      <c r="N113" s="20" t="s">
        <v>90</v>
      </c>
      <c r="O113" s="22"/>
    </row>
    <row r="114" spans="1:15" s="7" customFormat="1" ht="14.25" customHeight="1" x14ac:dyDescent="0.25">
      <c r="A114" s="18">
        <v>1988</v>
      </c>
      <c r="B114" s="19">
        <v>42629</v>
      </c>
      <c r="C114" s="20" t="s">
        <v>91</v>
      </c>
      <c r="D114" s="21">
        <v>38</v>
      </c>
      <c r="E114" s="21">
        <v>0</v>
      </c>
      <c r="F114" s="21" t="s">
        <v>6</v>
      </c>
      <c r="G114" s="21">
        <v>1</v>
      </c>
      <c r="H114" s="21"/>
      <c r="I114" s="21"/>
      <c r="J114" s="21"/>
      <c r="K114" s="21" t="s">
        <v>22</v>
      </c>
      <c r="L114" s="22" t="s">
        <v>23</v>
      </c>
      <c r="M114" s="22"/>
      <c r="N114" s="20" t="s">
        <v>90</v>
      </c>
      <c r="O114" s="22"/>
    </row>
    <row r="115" spans="1:15" s="7" customFormat="1" ht="14.25" customHeight="1" x14ac:dyDescent="0.25">
      <c r="A115" s="18">
        <v>1988</v>
      </c>
      <c r="B115" s="19">
        <v>42636</v>
      </c>
      <c r="C115" s="20" t="s">
        <v>18</v>
      </c>
      <c r="D115" s="21">
        <v>47</v>
      </c>
      <c r="E115" s="21">
        <v>21</v>
      </c>
      <c r="F115" s="21" t="s">
        <v>6</v>
      </c>
      <c r="G115" s="21">
        <v>1</v>
      </c>
      <c r="H115" s="21"/>
      <c r="I115" s="21"/>
      <c r="J115" s="21"/>
      <c r="K115" s="21" t="s">
        <v>22</v>
      </c>
      <c r="L115" s="22" t="s">
        <v>23</v>
      </c>
      <c r="M115" s="22"/>
      <c r="N115" s="20" t="s">
        <v>90</v>
      </c>
      <c r="O115" s="22"/>
    </row>
    <row r="116" spans="1:15" s="7" customFormat="1" ht="14.25" customHeight="1" x14ac:dyDescent="0.25">
      <c r="A116" s="18">
        <v>1988</v>
      </c>
      <c r="B116" s="19">
        <v>42643</v>
      </c>
      <c r="C116" s="20" t="s">
        <v>45</v>
      </c>
      <c r="D116" s="21">
        <v>14</v>
      </c>
      <c r="E116" s="21">
        <v>47</v>
      </c>
      <c r="F116" s="21" t="s">
        <v>7</v>
      </c>
      <c r="G116" s="21"/>
      <c r="H116" s="21">
        <v>1</v>
      </c>
      <c r="I116" s="21"/>
      <c r="J116" s="21"/>
      <c r="K116" s="21" t="s">
        <v>20</v>
      </c>
      <c r="L116" s="22" t="s">
        <v>46</v>
      </c>
      <c r="M116" s="22"/>
      <c r="N116" s="20" t="s">
        <v>90</v>
      </c>
      <c r="O116" s="22"/>
    </row>
    <row r="117" spans="1:15" s="7" customFormat="1" ht="14.25" customHeight="1" x14ac:dyDescent="0.25">
      <c r="A117" s="18">
        <v>1988</v>
      </c>
      <c r="B117" s="19">
        <v>42650</v>
      </c>
      <c r="C117" s="20" t="s">
        <v>52</v>
      </c>
      <c r="D117" s="21">
        <v>21</v>
      </c>
      <c r="E117" s="21">
        <v>28</v>
      </c>
      <c r="F117" s="21" t="s">
        <v>7</v>
      </c>
      <c r="G117" s="21"/>
      <c r="H117" s="21">
        <v>1</v>
      </c>
      <c r="I117" s="21"/>
      <c r="J117" s="21"/>
      <c r="K117" s="21" t="s">
        <v>20</v>
      </c>
      <c r="L117" s="22" t="s">
        <v>53</v>
      </c>
      <c r="M117" s="22"/>
      <c r="N117" s="20" t="s">
        <v>90</v>
      </c>
      <c r="O117" s="22"/>
    </row>
    <row r="118" spans="1:15" s="7" customFormat="1" ht="14.25" customHeight="1" x14ac:dyDescent="0.25">
      <c r="A118" s="18">
        <v>1988</v>
      </c>
      <c r="B118" s="19">
        <v>42657</v>
      </c>
      <c r="C118" s="20" t="s">
        <v>54</v>
      </c>
      <c r="D118" s="21">
        <v>6</v>
      </c>
      <c r="E118" s="21">
        <v>51</v>
      </c>
      <c r="F118" s="21" t="s">
        <v>7</v>
      </c>
      <c r="G118" s="21"/>
      <c r="H118" s="21">
        <v>1</v>
      </c>
      <c r="I118" s="21"/>
      <c r="J118" s="21"/>
      <c r="K118" s="21" t="s">
        <v>20</v>
      </c>
      <c r="L118" s="22" t="s">
        <v>55</v>
      </c>
      <c r="M118" s="22"/>
      <c r="N118" s="20" t="s">
        <v>90</v>
      </c>
      <c r="O118" s="22"/>
    </row>
    <row r="119" spans="1:15" s="7" customFormat="1" ht="14.25" customHeight="1" x14ac:dyDescent="0.25">
      <c r="A119" s="18">
        <v>1988</v>
      </c>
      <c r="B119" s="19">
        <v>42665</v>
      </c>
      <c r="C119" s="20" t="s">
        <v>36</v>
      </c>
      <c r="D119" s="21">
        <v>13</v>
      </c>
      <c r="E119" s="21">
        <v>35</v>
      </c>
      <c r="F119" s="21" t="s">
        <v>7</v>
      </c>
      <c r="G119" s="21"/>
      <c r="H119" s="21">
        <v>1</v>
      </c>
      <c r="I119" s="21"/>
      <c r="J119" s="21"/>
      <c r="K119" s="21" t="s">
        <v>22</v>
      </c>
      <c r="L119" s="22" t="s">
        <v>23</v>
      </c>
      <c r="M119" s="22"/>
      <c r="N119" s="20" t="s">
        <v>90</v>
      </c>
      <c r="O119" s="22" t="s">
        <v>37</v>
      </c>
    </row>
    <row r="120" spans="1:15" s="7" customFormat="1" ht="14.25" customHeight="1" x14ac:dyDescent="0.25">
      <c r="A120" s="18">
        <v>1988</v>
      </c>
      <c r="B120" s="19">
        <v>42672</v>
      </c>
      <c r="C120" s="20" t="s">
        <v>47</v>
      </c>
      <c r="D120" s="21">
        <v>14</v>
      </c>
      <c r="E120" s="21">
        <v>35</v>
      </c>
      <c r="F120" s="21" t="s">
        <v>7</v>
      </c>
      <c r="G120" s="21"/>
      <c r="H120" s="21">
        <v>1</v>
      </c>
      <c r="I120" s="21"/>
      <c r="J120" s="21"/>
      <c r="K120" s="21" t="s">
        <v>20</v>
      </c>
      <c r="L120" s="22" t="s">
        <v>29</v>
      </c>
      <c r="M120" s="22" t="s">
        <v>48</v>
      </c>
      <c r="N120" s="20" t="s">
        <v>90</v>
      </c>
      <c r="O120" s="22"/>
    </row>
    <row r="121" spans="1:15" s="7" customFormat="1" ht="14.25" customHeight="1" x14ac:dyDescent="0.25">
      <c r="A121" s="18">
        <v>1988</v>
      </c>
      <c r="B121" s="19">
        <v>42678</v>
      </c>
      <c r="C121" s="20" t="s">
        <v>19</v>
      </c>
      <c r="D121" s="21">
        <v>9</v>
      </c>
      <c r="E121" s="21">
        <v>7</v>
      </c>
      <c r="F121" s="21" t="s">
        <v>6</v>
      </c>
      <c r="G121" s="21">
        <v>1</v>
      </c>
      <c r="H121" s="21"/>
      <c r="I121" s="21"/>
      <c r="J121" s="21"/>
      <c r="K121" s="21" t="s">
        <v>22</v>
      </c>
      <c r="L121" s="22" t="s">
        <v>23</v>
      </c>
      <c r="M121" s="22"/>
      <c r="N121" s="20" t="s">
        <v>90</v>
      </c>
      <c r="O121" s="22"/>
    </row>
    <row r="122" spans="1:15" s="7" customFormat="1" ht="14.25" customHeight="1" x14ac:dyDescent="0.25">
      <c r="A122" s="23">
        <v>1989</v>
      </c>
      <c r="B122" s="24">
        <v>42614</v>
      </c>
      <c r="C122" s="25" t="s">
        <v>82</v>
      </c>
      <c r="D122" s="26">
        <v>7</v>
      </c>
      <c r="E122" s="26">
        <v>35</v>
      </c>
      <c r="F122" s="26" t="s">
        <v>7</v>
      </c>
      <c r="G122" s="26"/>
      <c r="H122" s="26">
        <v>1</v>
      </c>
      <c r="I122" s="26"/>
      <c r="J122" s="26"/>
      <c r="K122" s="26" t="s">
        <v>20</v>
      </c>
      <c r="L122" s="27" t="s">
        <v>23</v>
      </c>
      <c r="M122" s="27"/>
      <c r="N122" s="25" t="s">
        <v>90</v>
      </c>
      <c r="O122" s="27"/>
    </row>
    <row r="123" spans="1:15" s="7" customFormat="1" ht="14.25" customHeight="1" x14ac:dyDescent="0.25">
      <c r="A123" s="23">
        <v>1989</v>
      </c>
      <c r="B123" s="24">
        <v>42621</v>
      </c>
      <c r="C123" s="25" t="s">
        <v>42</v>
      </c>
      <c r="D123" s="26">
        <v>20</v>
      </c>
      <c r="E123" s="26">
        <v>21</v>
      </c>
      <c r="F123" s="26" t="s">
        <v>7</v>
      </c>
      <c r="G123" s="26"/>
      <c r="H123" s="26">
        <v>1</v>
      </c>
      <c r="I123" s="26"/>
      <c r="J123" s="26"/>
      <c r="K123" s="26" t="s">
        <v>22</v>
      </c>
      <c r="L123" s="27" t="s">
        <v>23</v>
      </c>
      <c r="M123" s="27"/>
      <c r="N123" s="25" t="s">
        <v>90</v>
      </c>
      <c r="O123" s="27"/>
    </row>
    <row r="124" spans="1:15" s="7" customFormat="1" ht="14.25" customHeight="1" x14ac:dyDescent="0.25">
      <c r="A124" s="23">
        <v>1989</v>
      </c>
      <c r="B124" s="24">
        <v>42628</v>
      </c>
      <c r="C124" s="25" t="s">
        <v>91</v>
      </c>
      <c r="D124" s="26">
        <v>14</v>
      </c>
      <c r="E124" s="26">
        <v>19</v>
      </c>
      <c r="F124" s="26" t="s">
        <v>7</v>
      </c>
      <c r="G124" s="26"/>
      <c r="H124" s="26">
        <v>1</v>
      </c>
      <c r="I124" s="26"/>
      <c r="J124" s="26"/>
      <c r="K124" s="26" t="s">
        <v>20</v>
      </c>
      <c r="L124" s="27" t="s">
        <v>91</v>
      </c>
      <c r="M124" s="27"/>
      <c r="N124" s="25" t="s">
        <v>90</v>
      </c>
      <c r="O124" s="27"/>
    </row>
    <row r="125" spans="1:15" s="7" customFormat="1" ht="14.25" customHeight="1" x14ac:dyDescent="0.25">
      <c r="A125" s="23">
        <v>1989</v>
      </c>
      <c r="B125" s="24">
        <v>42636</v>
      </c>
      <c r="C125" s="25" t="s">
        <v>18</v>
      </c>
      <c r="D125" s="26">
        <v>6</v>
      </c>
      <c r="E125" s="26">
        <v>15</v>
      </c>
      <c r="F125" s="26" t="s">
        <v>7</v>
      </c>
      <c r="G125" s="26"/>
      <c r="H125" s="26">
        <v>1</v>
      </c>
      <c r="I125" s="26"/>
      <c r="J125" s="26"/>
      <c r="K125" s="26" t="s">
        <v>20</v>
      </c>
      <c r="L125" s="27" t="s">
        <v>34</v>
      </c>
      <c r="M125" s="27"/>
      <c r="N125" s="25" t="s">
        <v>90</v>
      </c>
      <c r="O125" s="27" t="s">
        <v>37</v>
      </c>
    </row>
    <row r="126" spans="1:15" s="7" customFormat="1" ht="14.25" customHeight="1" x14ac:dyDescent="0.25">
      <c r="A126" s="23">
        <v>1989</v>
      </c>
      <c r="B126" s="24">
        <v>42642</v>
      </c>
      <c r="C126" s="25" t="s">
        <v>45</v>
      </c>
      <c r="D126" s="26">
        <v>21</v>
      </c>
      <c r="E126" s="26">
        <v>14</v>
      </c>
      <c r="F126" s="26" t="s">
        <v>6</v>
      </c>
      <c r="G126" s="26">
        <v>1</v>
      </c>
      <c r="H126" s="26"/>
      <c r="I126" s="26"/>
      <c r="J126" s="26"/>
      <c r="K126" s="26" t="s">
        <v>22</v>
      </c>
      <c r="L126" s="27" t="s">
        <v>23</v>
      </c>
      <c r="M126" s="27"/>
      <c r="N126" s="25" t="s">
        <v>90</v>
      </c>
      <c r="O126" s="27"/>
    </row>
    <row r="127" spans="1:15" s="7" customFormat="1" ht="14.25" customHeight="1" x14ac:dyDescent="0.25">
      <c r="A127" s="23">
        <v>1989</v>
      </c>
      <c r="B127" s="24">
        <v>42649</v>
      </c>
      <c r="C127" s="25" t="s">
        <v>52</v>
      </c>
      <c r="D127" s="26">
        <v>38</v>
      </c>
      <c r="E127" s="26">
        <v>31</v>
      </c>
      <c r="F127" s="26" t="s">
        <v>6</v>
      </c>
      <c r="G127" s="26">
        <v>1</v>
      </c>
      <c r="H127" s="26"/>
      <c r="I127" s="26"/>
      <c r="J127" s="26" t="s">
        <v>62</v>
      </c>
      <c r="K127" s="26" t="s">
        <v>22</v>
      </c>
      <c r="L127" s="27" t="s">
        <v>23</v>
      </c>
      <c r="M127" s="27"/>
      <c r="N127" s="25" t="s">
        <v>90</v>
      </c>
      <c r="O127" s="27"/>
    </row>
    <row r="128" spans="1:15" s="7" customFormat="1" ht="14.25" customHeight="1" x14ac:dyDescent="0.25">
      <c r="A128" s="23">
        <v>1989</v>
      </c>
      <c r="B128" s="24">
        <v>42656</v>
      </c>
      <c r="C128" s="25" t="s">
        <v>54</v>
      </c>
      <c r="D128" s="26">
        <v>3</v>
      </c>
      <c r="E128" s="26">
        <v>24</v>
      </c>
      <c r="F128" s="26" t="s">
        <v>7</v>
      </c>
      <c r="G128" s="26"/>
      <c r="H128" s="26">
        <v>1</v>
      </c>
      <c r="I128" s="26"/>
      <c r="J128" s="26"/>
      <c r="K128" s="26" t="s">
        <v>22</v>
      </c>
      <c r="L128" s="27" t="s">
        <v>23</v>
      </c>
      <c r="M128" s="27"/>
      <c r="N128" s="25" t="s">
        <v>90</v>
      </c>
      <c r="O128" s="27"/>
    </row>
    <row r="129" spans="1:15" s="7" customFormat="1" ht="14.25" customHeight="1" x14ac:dyDescent="0.25">
      <c r="A129" s="23">
        <v>1989</v>
      </c>
      <c r="B129" s="24">
        <v>42664</v>
      </c>
      <c r="C129" s="25" t="s">
        <v>36</v>
      </c>
      <c r="D129" s="26">
        <v>9</v>
      </c>
      <c r="E129" s="26">
        <v>10</v>
      </c>
      <c r="F129" s="26" t="s">
        <v>7</v>
      </c>
      <c r="G129" s="26"/>
      <c r="H129" s="26">
        <v>1</v>
      </c>
      <c r="I129" s="26"/>
      <c r="J129" s="26"/>
      <c r="K129" s="26" t="s">
        <v>20</v>
      </c>
      <c r="L129" s="27" t="s">
        <v>16</v>
      </c>
      <c r="M129" s="27"/>
      <c r="N129" s="25" t="s">
        <v>90</v>
      </c>
      <c r="O129" s="27"/>
    </row>
    <row r="130" spans="1:15" s="7" customFormat="1" ht="14.25" customHeight="1" x14ac:dyDescent="0.25">
      <c r="A130" s="23">
        <v>1989</v>
      </c>
      <c r="B130" s="24">
        <v>42670</v>
      </c>
      <c r="C130" s="25" t="s">
        <v>47</v>
      </c>
      <c r="D130" s="26">
        <v>16</v>
      </c>
      <c r="E130" s="26">
        <v>13</v>
      </c>
      <c r="F130" s="26" t="s">
        <v>6</v>
      </c>
      <c r="G130" s="26">
        <v>1</v>
      </c>
      <c r="H130" s="26"/>
      <c r="I130" s="26"/>
      <c r="J130" s="26"/>
      <c r="K130" s="26" t="s">
        <v>22</v>
      </c>
      <c r="L130" s="27" t="s">
        <v>23</v>
      </c>
      <c r="M130" s="27"/>
      <c r="N130" s="25" t="s">
        <v>90</v>
      </c>
      <c r="O130" s="27"/>
    </row>
    <row r="131" spans="1:15" s="7" customFormat="1" ht="14.25" customHeight="1" x14ac:dyDescent="0.25">
      <c r="A131" s="23">
        <v>1989</v>
      </c>
      <c r="B131" s="24">
        <v>42677</v>
      </c>
      <c r="C131" s="25" t="s">
        <v>19</v>
      </c>
      <c r="D131" s="26">
        <v>12</v>
      </c>
      <c r="E131" s="26">
        <v>16</v>
      </c>
      <c r="F131" s="26" t="s">
        <v>7</v>
      </c>
      <c r="G131" s="26"/>
      <c r="H131" s="26">
        <v>1</v>
      </c>
      <c r="I131" s="26"/>
      <c r="J131" s="26"/>
      <c r="K131" s="26" t="s">
        <v>20</v>
      </c>
      <c r="L131" s="27" t="s">
        <v>21</v>
      </c>
      <c r="M131" s="27" t="s">
        <v>30</v>
      </c>
      <c r="N131" s="25" t="s">
        <v>90</v>
      </c>
      <c r="O131" s="27"/>
    </row>
    <row r="132" spans="1:15" s="7" customFormat="1" ht="14.25" customHeight="1" x14ac:dyDescent="0.25">
      <c r="A132" s="18">
        <v>1990</v>
      </c>
      <c r="B132" s="19">
        <v>42620</v>
      </c>
      <c r="C132" s="20" t="s">
        <v>42</v>
      </c>
      <c r="D132" s="21">
        <v>0</v>
      </c>
      <c r="E132" s="21">
        <v>21</v>
      </c>
      <c r="F132" s="21" t="s">
        <v>7</v>
      </c>
      <c r="G132" s="21"/>
      <c r="H132" s="21">
        <v>1</v>
      </c>
      <c r="I132" s="21"/>
      <c r="J132" s="21"/>
      <c r="K132" s="21" t="s">
        <v>20</v>
      </c>
      <c r="L132" s="22" t="s">
        <v>23</v>
      </c>
      <c r="M132" s="22"/>
      <c r="N132" s="20" t="s">
        <v>90</v>
      </c>
      <c r="O132" s="22"/>
    </row>
    <row r="133" spans="1:15" s="7" customFormat="1" ht="14.25" customHeight="1" x14ac:dyDescent="0.25">
      <c r="A133" s="18">
        <v>1990</v>
      </c>
      <c r="B133" s="19">
        <v>42627</v>
      </c>
      <c r="C133" s="20" t="s">
        <v>84</v>
      </c>
      <c r="D133" s="21">
        <v>28</v>
      </c>
      <c r="E133" s="21">
        <v>0</v>
      </c>
      <c r="F133" s="21" t="s">
        <v>6</v>
      </c>
      <c r="G133" s="21">
        <v>1</v>
      </c>
      <c r="H133" s="21"/>
      <c r="I133" s="21"/>
      <c r="J133" s="21"/>
      <c r="K133" s="21" t="s">
        <v>22</v>
      </c>
      <c r="L133" s="22" t="s">
        <v>23</v>
      </c>
      <c r="M133" s="22"/>
      <c r="N133" s="20" t="s">
        <v>90</v>
      </c>
      <c r="O133" s="22"/>
    </row>
    <row r="134" spans="1:15" s="7" customFormat="1" ht="14.25" customHeight="1" x14ac:dyDescent="0.25">
      <c r="A134" s="18">
        <v>1990</v>
      </c>
      <c r="B134" s="19">
        <v>42634</v>
      </c>
      <c r="C134" s="20" t="s">
        <v>91</v>
      </c>
      <c r="D134" s="21">
        <v>14</v>
      </c>
      <c r="E134" s="21">
        <v>0</v>
      </c>
      <c r="F134" s="21" t="s">
        <v>6</v>
      </c>
      <c r="G134" s="21">
        <v>1</v>
      </c>
      <c r="H134" s="21"/>
      <c r="I134" s="21"/>
      <c r="J134" s="21"/>
      <c r="K134" s="21" t="s">
        <v>22</v>
      </c>
      <c r="L134" s="22" t="s">
        <v>23</v>
      </c>
      <c r="M134" s="22"/>
      <c r="N134" s="20" t="s">
        <v>90</v>
      </c>
      <c r="O134" s="22"/>
    </row>
    <row r="135" spans="1:15" s="7" customFormat="1" ht="14.25" customHeight="1" x14ac:dyDescent="0.25">
      <c r="A135" s="18">
        <v>1990</v>
      </c>
      <c r="B135" s="19">
        <v>42641</v>
      </c>
      <c r="C135" s="20" t="s">
        <v>18</v>
      </c>
      <c r="D135" s="21">
        <v>25</v>
      </c>
      <c r="E135" s="21">
        <v>0</v>
      </c>
      <c r="F135" s="21" t="s">
        <v>6</v>
      </c>
      <c r="G135" s="21">
        <v>1</v>
      </c>
      <c r="H135" s="21"/>
      <c r="I135" s="21"/>
      <c r="J135" s="21"/>
      <c r="K135" s="21" t="s">
        <v>22</v>
      </c>
      <c r="L135" s="22" t="s">
        <v>23</v>
      </c>
      <c r="M135" s="22"/>
      <c r="N135" s="20" t="s">
        <v>90</v>
      </c>
      <c r="O135" s="22"/>
    </row>
    <row r="136" spans="1:15" s="7" customFormat="1" ht="14.25" customHeight="1" x14ac:dyDescent="0.25">
      <c r="A136" s="18">
        <v>1990</v>
      </c>
      <c r="B136" s="19">
        <v>42648</v>
      </c>
      <c r="C136" s="20" t="s">
        <v>45</v>
      </c>
      <c r="D136" s="21">
        <v>0</v>
      </c>
      <c r="E136" s="21">
        <v>6</v>
      </c>
      <c r="F136" s="21" t="s">
        <v>7</v>
      </c>
      <c r="G136" s="21"/>
      <c r="H136" s="21">
        <v>1</v>
      </c>
      <c r="I136" s="21"/>
      <c r="J136" s="21"/>
      <c r="K136" s="21" t="s">
        <v>20</v>
      </c>
      <c r="L136" s="22" t="s">
        <v>46</v>
      </c>
      <c r="M136" s="22"/>
      <c r="N136" s="20" t="s">
        <v>90</v>
      </c>
      <c r="O136" s="22"/>
    </row>
    <row r="137" spans="1:15" s="7" customFormat="1" ht="14.25" customHeight="1" x14ac:dyDescent="0.25">
      <c r="A137" s="18">
        <v>1990</v>
      </c>
      <c r="B137" s="19">
        <v>42655</v>
      </c>
      <c r="C137" s="20" t="s">
        <v>52</v>
      </c>
      <c r="D137" s="21">
        <v>0</v>
      </c>
      <c r="E137" s="21">
        <v>28</v>
      </c>
      <c r="F137" s="21" t="s">
        <v>7</v>
      </c>
      <c r="G137" s="21"/>
      <c r="H137" s="21">
        <v>1</v>
      </c>
      <c r="I137" s="21"/>
      <c r="J137" s="21"/>
      <c r="K137" s="21" t="s">
        <v>20</v>
      </c>
      <c r="L137" s="22" t="s">
        <v>53</v>
      </c>
      <c r="M137" s="22"/>
      <c r="N137" s="20" t="s">
        <v>90</v>
      </c>
      <c r="O137" s="22"/>
    </row>
    <row r="138" spans="1:15" s="7" customFormat="1" ht="14.25" customHeight="1" x14ac:dyDescent="0.25">
      <c r="A138" s="18">
        <v>1990</v>
      </c>
      <c r="B138" s="19">
        <v>42662</v>
      </c>
      <c r="C138" s="20" t="s">
        <v>54</v>
      </c>
      <c r="D138" s="21">
        <v>0</v>
      </c>
      <c r="E138" s="21">
        <v>14</v>
      </c>
      <c r="F138" s="21" t="s">
        <v>7</v>
      </c>
      <c r="G138" s="21"/>
      <c r="H138" s="21">
        <v>1</v>
      </c>
      <c r="I138" s="21"/>
      <c r="J138" s="21"/>
      <c r="K138" s="21" t="s">
        <v>20</v>
      </c>
      <c r="L138" s="22" t="s">
        <v>55</v>
      </c>
      <c r="M138" s="22"/>
      <c r="N138" s="20" t="s">
        <v>90</v>
      </c>
      <c r="O138" s="22"/>
    </row>
    <row r="139" spans="1:15" s="7" customFormat="1" ht="14.25" customHeight="1" x14ac:dyDescent="0.25">
      <c r="A139" s="18">
        <v>1990</v>
      </c>
      <c r="B139" s="19">
        <v>42669</v>
      </c>
      <c r="C139" s="20" t="s">
        <v>36</v>
      </c>
      <c r="D139" s="21">
        <v>7</v>
      </c>
      <c r="E139" s="21">
        <v>27</v>
      </c>
      <c r="F139" s="21" t="s">
        <v>7</v>
      </c>
      <c r="G139" s="21"/>
      <c r="H139" s="21">
        <v>1</v>
      </c>
      <c r="I139" s="21"/>
      <c r="J139" s="21"/>
      <c r="K139" s="21" t="s">
        <v>22</v>
      </c>
      <c r="L139" s="22" t="s">
        <v>23</v>
      </c>
      <c r="M139" s="22"/>
      <c r="N139" s="20" t="s">
        <v>90</v>
      </c>
      <c r="O139" s="22"/>
    </row>
    <row r="140" spans="1:15" s="7" customFormat="1" ht="14.25" customHeight="1" x14ac:dyDescent="0.25">
      <c r="A140" s="18">
        <v>1990</v>
      </c>
      <c r="B140" s="19">
        <v>42677</v>
      </c>
      <c r="C140" s="20" t="s">
        <v>47</v>
      </c>
      <c r="D140" s="21">
        <v>16</v>
      </c>
      <c r="E140" s="21">
        <v>13</v>
      </c>
      <c r="F140" s="21" t="s">
        <v>6</v>
      </c>
      <c r="G140" s="21">
        <v>1</v>
      </c>
      <c r="H140" s="21"/>
      <c r="I140" s="21"/>
      <c r="J140" s="21"/>
      <c r="K140" s="21" t="s">
        <v>20</v>
      </c>
      <c r="L140" s="22" t="s">
        <v>29</v>
      </c>
      <c r="M140" s="22" t="s">
        <v>48</v>
      </c>
      <c r="N140" s="20" t="s">
        <v>90</v>
      </c>
      <c r="O140" s="22"/>
    </row>
    <row r="141" spans="1:15" s="7" customFormat="1" ht="14.25" customHeight="1" x14ac:dyDescent="0.25">
      <c r="A141" s="18">
        <v>1990</v>
      </c>
      <c r="B141" s="19">
        <v>42683</v>
      </c>
      <c r="C141" s="20" t="s">
        <v>27</v>
      </c>
      <c r="D141" s="21">
        <v>0</v>
      </c>
      <c r="E141" s="21">
        <v>7</v>
      </c>
      <c r="F141" s="21" t="s">
        <v>7</v>
      </c>
      <c r="G141" s="21"/>
      <c r="H141" s="21">
        <v>1</v>
      </c>
      <c r="I141" s="21"/>
      <c r="J141" s="21"/>
      <c r="K141" s="21" t="s">
        <v>22</v>
      </c>
      <c r="L141" s="22" t="s">
        <v>23</v>
      </c>
      <c r="M141" s="22"/>
      <c r="N141" s="20" t="s">
        <v>90</v>
      </c>
      <c r="O141" s="22"/>
    </row>
    <row r="142" spans="1:15" s="7" customFormat="1" ht="14.25" customHeight="1" x14ac:dyDescent="0.25">
      <c r="A142" s="23">
        <v>1991</v>
      </c>
      <c r="B142" s="24">
        <v>42619</v>
      </c>
      <c r="C142" s="25" t="s">
        <v>42</v>
      </c>
      <c r="D142" s="26">
        <v>0</v>
      </c>
      <c r="E142" s="26">
        <v>7</v>
      </c>
      <c r="F142" s="26" t="s">
        <v>7</v>
      </c>
      <c r="G142" s="26"/>
      <c r="H142" s="26">
        <v>1</v>
      </c>
      <c r="I142" s="26"/>
      <c r="J142" s="26"/>
      <c r="K142" s="26" t="s">
        <v>22</v>
      </c>
      <c r="L142" s="27" t="s">
        <v>23</v>
      </c>
      <c r="M142" s="27"/>
      <c r="N142" s="25" t="s">
        <v>95</v>
      </c>
      <c r="O142" s="27"/>
    </row>
    <row r="143" spans="1:15" s="7" customFormat="1" ht="14.25" customHeight="1" x14ac:dyDescent="0.25">
      <c r="A143" s="23">
        <v>1991</v>
      </c>
      <c r="B143" s="24">
        <v>42626</v>
      </c>
      <c r="C143" s="25" t="s">
        <v>84</v>
      </c>
      <c r="D143" s="26">
        <v>30</v>
      </c>
      <c r="E143" s="26">
        <v>0</v>
      </c>
      <c r="F143" s="26" t="s">
        <v>6</v>
      </c>
      <c r="G143" s="26">
        <v>1</v>
      </c>
      <c r="H143" s="26"/>
      <c r="I143" s="26"/>
      <c r="J143" s="26"/>
      <c r="K143" s="26" t="s">
        <v>20</v>
      </c>
      <c r="L143" s="27" t="s">
        <v>44</v>
      </c>
      <c r="M143" s="27"/>
      <c r="N143" s="25" t="s">
        <v>95</v>
      </c>
      <c r="O143" s="27"/>
    </row>
    <row r="144" spans="1:15" s="7" customFormat="1" ht="14.25" customHeight="1" x14ac:dyDescent="0.25">
      <c r="A144" s="23">
        <v>1991</v>
      </c>
      <c r="B144" s="24">
        <v>42633</v>
      </c>
      <c r="C144" s="25" t="s">
        <v>91</v>
      </c>
      <c r="D144" s="26">
        <v>46</v>
      </c>
      <c r="E144" s="26">
        <v>0</v>
      </c>
      <c r="F144" s="26" t="s">
        <v>6</v>
      </c>
      <c r="G144" s="26">
        <v>1</v>
      </c>
      <c r="H144" s="26"/>
      <c r="I144" s="26"/>
      <c r="J144" s="26"/>
      <c r="K144" s="26" t="s">
        <v>22</v>
      </c>
      <c r="L144" s="27" t="s">
        <v>23</v>
      </c>
      <c r="M144" s="27"/>
      <c r="N144" s="25" t="s">
        <v>95</v>
      </c>
      <c r="O144" s="27"/>
    </row>
    <row r="145" spans="1:15" s="7" customFormat="1" ht="14.25" customHeight="1" x14ac:dyDescent="0.25">
      <c r="A145" s="23">
        <v>1991</v>
      </c>
      <c r="B145" s="24">
        <v>42640</v>
      </c>
      <c r="C145" s="25" t="s">
        <v>18</v>
      </c>
      <c r="D145" s="26">
        <v>13</v>
      </c>
      <c r="E145" s="26">
        <v>12</v>
      </c>
      <c r="F145" s="26" t="s">
        <v>6</v>
      </c>
      <c r="G145" s="26">
        <v>1</v>
      </c>
      <c r="H145" s="26"/>
      <c r="I145" s="26"/>
      <c r="J145" s="26"/>
      <c r="K145" s="26" t="s">
        <v>20</v>
      </c>
      <c r="L145" s="27" t="s">
        <v>34</v>
      </c>
      <c r="M145" s="27"/>
      <c r="N145" s="25" t="s">
        <v>95</v>
      </c>
      <c r="O145" s="27"/>
    </row>
    <row r="146" spans="1:15" s="7" customFormat="1" ht="14.25" customHeight="1" x14ac:dyDescent="0.25">
      <c r="A146" s="23">
        <v>1991</v>
      </c>
      <c r="B146" s="24">
        <v>42647</v>
      </c>
      <c r="C146" s="25" t="s">
        <v>45</v>
      </c>
      <c r="D146" s="26">
        <v>7</v>
      </c>
      <c r="E146" s="26">
        <v>0</v>
      </c>
      <c r="F146" s="26" t="s">
        <v>6</v>
      </c>
      <c r="G146" s="26">
        <v>1</v>
      </c>
      <c r="H146" s="26"/>
      <c r="I146" s="26"/>
      <c r="J146" s="26"/>
      <c r="K146" s="26" t="s">
        <v>22</v>
      </c>
      <c r="L146" s="27" t="s">
        <v>23</v>
      </c>
      <c r="M146" s="27"/>
      <c r="N146" s="25" t="s">
        <v>95</v>
      </c>
      <c r="O146" s="27"/>
    </row>
    <row r="147" spans="1:15" s="7" customFormat="1" ht="14.25" customHeight="1" x14ac:dyDescent="0.25">
      <c r="A147" s="23">
        <v>1991</v>
      </c>
      <c r="B147" s="24">
        <v>42654</v>
      </c>
      <c r="C147" s="25" t="s">
        <v>52</v>
      </c>
      <c r="D147" s="26">
        <v>36</v>
      </c>
      <c r="E147" s="26">
        <v>0</v>
      </c>
      <c r="F147" s="26" t="s">
        <v>6</v>
      </c>
      <c r="G147" s="26">
        <v>1</v>
      </c>
      <c r="H147" s="26"/>
      <c r="I147" s="26"/>
      <c r="J147" s="26"/>
      <c r="K147" s="26" t="s">
        <v>22</v>
      </c>
      <c r="L147" s="27" t="s">
        <v>23</v>
      </c>
      <c r="M147" s="27"/>
      <c r="N147" s="25" t="s">
        <v>95</v>
      </c>
      <c r="O147" s="27"/>
    </row>
    <row r="148" spans="1:15" s="7" customFormat="1" ht="14.25" customHeight="1" x14ac:dyDescent="0.25">
      <c r="A148" s="23">
        <v>1991</v>
      </c>
      <c r="B148" s="24">
        <v>42661</v>
      </c>
      <c r="C148" s="25" t="s">
        <v>54</v>
      </c>
      <c r="D148" s="26">
        <v>7</v>
      </c>
      <c r="E148" s="26">
        <v>10</v>
      </c>
      <c r="F148" s="26" t="s">
        <v>7</v>
      </c>
      <c r="G148" s="26"/>
      <c r="H148" s="26">
        <v>1</v>
      </c>
      <c r="I148" s="26"/>
      <c r="J148" s="26"/>
      <c r="K148" s="26" t="s">
        <v>22</v>
      </c>
      <c r="L148" s="27" t="s">
        <v>23</v>
      </c>
      <c r="M148" s="27"/>
      <c r="N148" s="25" t="s">
        <v>95</v>
      </c>
      <c r="O148" s="27"/>
    </row>
    <row r="149" spans="1:15" s="7" customFormat="1" ht="14.25" customHeight="1" x14ac:dyDescent="0.25">
      <c r="A149" s="23">
        <v>1991</v>
      </c>
      <c r="B149" s="24">
        <v>42668</v>
      </c>
      <c r="C149" s="25" t="s">
        <v>36</v>
      </c>
      <c r="D149" s="26">
        <v>12</v>
      </c>
      <c r="E149" s="26">
        <v>0</v>
      </c>
      <c r="F149" s="26" t="s">
        <v>6</v>
      </c>
      <c r="G149" s="26">
        <v>1</v>
      </c>
      <c r="H149" s="26"/>
      <c r="I149" s="26"/>
      <c r="J149" s="26"/>
      <c r="K149" s="26" t="s">
        <v>20</v>
      </c>
      <c r="L149" s="27" t="s">
        <v>16</v>
      </c>
      <c r="M149" s="27"/>
      <c r="N149" s="25" t="s">
        <v>95</v>
      </c>
      <c r="O149" s="27"/>
    </row>
    <row r="150" spans="1:15" s="7" customFormat="1" ht="14.25" customHeight="1" x14ac:dyDescent="0.25">
      <c r="A150" s="23">
        <v>1991</v>
      </c>
      <c r="B150" s="24">
        <v>42675</v>
      </c>
      <c r="C150" s="25" t="s">
        <v>47</v>
      </c>
      <c r="D150" s="26">
        <v>7</v>
      </c>
      <c r="E150" s="26">
        <v>0</v>
      </c>
      <c r="F150" s="26" t="s">
        <v>6</v>
      </c>
      <c r="G150" s="26">
        <v>1</v>
      </c>
      <c r="H150" s="26"/>
      <c r="I150" s="26"/>
      <c r="J150" s="26"/>
      <c r="K150" s="26" t="s">
        <v>22</v>
      </c>
      <c r="L150" s="27" t="s">
        <v>23</v>
      </c>
      <c r="M150" s="27"/>
      <c r="N150" s="25" t="s">
        <v>95</v>
      </c>
      <c r="O150" s="27"/>
    </row>
    <row r="151" spans="1:15" s="7" customFormat="1" ht="14.25" customHeight="1" x14ac:dyDescent="0.25">
      <c r="A151" s="23">
        <v>1991</v>
      </c>
      <c r="B151" s="24">
        <v>42682</v>
      </c>
      <c r="C151" s="25" t="s">
        <v>27</v>
      </c>
      <c r="D151" s="26">
        <v>36</v>
      </c>
      <c r="E151" s="26">
        <v>12</v>
      </c>
      <c r="F151" s="26" t="s">
        <v>6</v>
      </c>
      <c r="G151" s="26">
        <v>1</v>
      </c>
      <c r="H151" s="26"/>
      <c r="I151" s="26"/>
      <c r="J151" s="26"/>
      <c r="K151" s="26" t="s">
        <v>20</v>
      </c>
      <c r="L151" s="27" t="s">
        <v>29</v>
      </c>
      <c r="M151" s="27" t="s">
        <v>50</v>
      </c>
      <c r="N151" s="25" t="s">
        <v>95</v>
      </c>
      <c r="O151" s="27"/>
    </row>
    <row r="152" spans="1:15" s="7" customFormat="1" ht="14.25" customHeight="1" x14ac:dyDescent="0.25">
      <c r="A152" s="18">
        <v>1992</v>
      </c>
      <c r="B152" s="19">
        <v>42624</v>
      </c>
      <c r="C152" s="20" t="s">
        <v>42</v>
      </c>
      <c r="D152" s="21">
        <v>18</v>
      </c>
      <c r="E152" s="21">
        <v>42</v>
      </c>
      <c r="F152" s="21" t="s">
        <v>7</v>
      </c>
      <c r="G152" s="21"/>
      <c r="H152" s="21">
        <v>1</v>
      </c>
      <c r="I152" s="21"/>
      <c r="J152" s="21"/>
      <c r="K152" s="21" t="s">
        <v>20</v>
      </c>
      <c r="L152" s="22" t="s">
        <v>23</v>
      </c>
      <c r="M152" s="22"/>
      <c r="N152" s="20" t="s">
        <v>95</v>
      </c>
      <c r="O152" s="22"/>
    </row>
    <row r="153" spans="1:15" s="7" customFormat="1" ht="14.25" customHeight="1" x14ac:dyDescent="0.25">
      <c r="A153" s="18">
        <v>1992</v>
      </c>
      <c r="B153" s="19">
        <v>42631</v>
      </c>
      <c r="C153" s="20" t="s">
        <v>84</v>
      </c>
      <c r="D153" s="21">
        <v>48</v>
      </c>
      <c r="E153" s="21">
        <v>8</v>
      </c>
      <c r="F153" s="21" t="s">
        <v>6</v>
      </c>
      <c r="G153" s="21">
        <v>1</v>
      </c>
      <c r="H153" s="21"/>
      <c r="I153" s="21"/>
      <c r="J153" s="21"/>
      <c r="K153" s="21" t="s">
        <v>22</v>
      </c>
      <c r="L153" s="22" t="s">
        <v>23</v>
      </c>
      <c r="M153" s="22"/>
      <c r="N153" s="20" t="s">
        <v>95</v>
      </c>
      <c r="O153" s="22"/>
    </row>
    <row r="154" spans="1:15" s="7" customFormat="1" ht="14.25" customHeight="1" x14ac:dyDescent="0.25">
      <c r="A154" s="18">
        <v>1992</v>
      </c>
      <c r="B154" s="19">
        <v>42638</v>
      </c>
      <c r="C154" s="20" t="s">
        <v>91</v>
      </c>
      <c r="D154" s="21">
        <v>54</v>
      </c>
      <c r="E154" s="21">
        <v>8</v>
      </c>
      <c r="F154" s="21" t="s">
        <v>6</v>
      </c>
      <c r="G154" s="21">
        <v>1</v>
      </c>
      <c r="H154" s="21"/>
      <c r="I154" s="21"/>
      <c r="J154" s="21"/>
      <c r="K154" s="21" t="s">
        <v>20</v>
      </c>
      <c r="L154" s="22" t="s">
        <v>91</v>
      </c>
      <c r="M154" s="22"/>
      <c r="N154" s="20" t="s">
        <v>95</v>
      </c>
      <c r="O154" s="22"/>
    </row>
    <row r="155" spans="1:15" s="7" customFormat="1" ht="14.25" customHeight="1" x14ac:dyDescent="0.25">
      <c r="A155" s="18">
        <v>1992</v>
      </c>
      <c r="B155" s="19">
        <v>42645</v>
      </c>
      <c r="C155" s="20" t="s">
        <v>52</v>
      </c>
      <c r="D155" s="21">
        <v>28</v>
      </c>
      <c r="E155" s="21">
        <v>14</v>
      </c>
      <c r="F155" s="21" t="s">
        <v>6</v>
      </c>
      <c r="G155" s="21">
        <v>1</v>
      </c>
      <c r="H155" s="21"/>
      <c r="I155" s="21"/>
      <c r="J155" s="21"/>
      <c r="K155" s="21" t="s">
        <v>20</v>
      </c>
      <c r="L155" s="22" t="s">
        <v>53</v>
      </c>
      <c r="M155" s="22"/>
      <c r="N155" s="20" t="s">
        <v>95</v>
      </c>
      <c r="O155" s="22"/>
    </row>
    <row r="156" spans="1:15" s="7" customFormat="1" ht="14.25" customHeight="1" x14ac:dyDescent="0.25">
      <c r="A156" s="18">
        <v>1992</v>
      </c>
      <c r="B156" s="19">
        <v>42652</v>
      </c>
      <c r="C156" s="20" t="s">
        <v>18</v>
      </c>
      <c r="D156" s="21">
        <v>25</v>
      </c>
      <c r="E156" s="21">
        <v>0</v>
      </c>
      <c r="F156" s="21" t="s">
        <v>6</v>
      </c>
      <c r="G156" s="21">
        <v>1</v>
      </c>
      <c r="H156" s="21"/>
      <c r="I156" s="21"/>
      <c r="J156" s="21"/>
      <c r="K156" s="21" t="s">
        <v>22</v>
      </c>
      <c r="L156" s="22" t="s">
        <v>23</v>
      </c>
      <c r="M156" s="22"/>
      <c r="N156" s="20" t="s">
        <v>95</v>
      </c>
      <c r="O156" s="22"/>
    </row>
    <row r="157" spans="1:15" s="7" customFormat="1" ht="14.25" customHeight="1" x14ac:dyDescent="0.25">
      <c r="A157" s="18">
        <v>1992</v>
      </c>
      <c r="B157" s="19">
        <v>42659</v>
      </c>
      <c r="C157" s="20" t="s">
        <v>36</v>
      </c>
      <c r="D157" s="21">
        <v>31</v>
      </c>
      <c r="E157" s="21">
        <v>7</v>
      </c>
      <c r="F157" s="21" t="s">
        <v>6</v>
      </c>
      <c r="G157" s="21">
        <v>1</v>
      </c>
      <c r="H157" s="21"/>
      <c r="I157" s="21"/>
      <c r="J157" s="21"/>
      <c r="K157" s="21" t="s">
        <v>22</v>
      </c>
      <c r="L157" s="22" t="s">
        <v>23</v>
      </c>
      <c r="M157" s="22"/>
      <c r="N157" s="20" t="s">
        <v>95</v>
      </c>
      <c r="O157" s="22"/>
    </row>
    <row r="158" spans="1:15" s="7" customFormat="1" ht="14.25" customHeight="1" x14ac:dyDescent="0.25">
      <c r="A158" s="18">
        <v>1992</v>
      </c>
      <c r="B158" s="19">
        <v>42667</v>
      </c>
      <c r="C158" s="20" t="s">
        <v>47</v>
      </c>
      <c r="D158" s="21">
        <v>20</v>
      </c>
      <c r="E158" s="21">
        <v>14</v>
      </c>
      <c r="F158" s="21" t="s">
        <v>6</v>
      </c>
      <c r="G158" s="21">
        <v>1</v>
      </c>
      <c r="H158" s="21"/>
      <c r="I158" s="21"/>
      <c r="J158" s="21" t="s">
        <v>62</v>
      </c>
      <c r="K158" s="21" t="s">
        <v>20</v>
      </c>
      <c r="L158" s="22" t="s">
        <v>29</v>
      </c>
      <c r="M158" s="22" t="s">
        <v>48</v>
      </c>
      <c r="N158" s="20" t="s">
        <v>95</v>
      </c>
      <c r="O158" s="22"/>
    </row>
    <row r="159" spans="1:15" s="7" customFormat="1" ht="14.25" customHeight="1" x14ac:dyDescent="0.25">
      <c r="A159" s="18">
        <v>1992</v>
      </c>
      <c r="B159" s="19">
        <v>42673</v>
      </c>
      <c r="C159" s="20" t="s">
        <v>45</v>
      </c>
      <c r="D159" s="21">
        <v>47</v>
      </c>
      <c r="E159" s="21">
        <v>0</v>
      </c>
      <c r="F159" s="21" t="s">
        <v>6</v>
      </c>
      <c r="G159" s="21">
        <v>1</v>
      </c>
      <c r="H159" s="21"/>
      <c r="I159" s="21"/>
      <c r="J159" s="21"/>
      <c r="K159" s="21" t="s">
        <v>20</v>
      </c>
      <c r="L159" s="22" t="s">
        <v>46</v>
      </c>
      <c r="M159" s="22"/>
      <c r="N159" s="20" t="s">
        <v>95</v>
      </c>
      <c r="O159" s="22"/>
    </row>
    <row r="160" spans="1:15" s="7" customFormat="1" ht="14.25" customHeight="1" x14ac:dyDescent="0.25">
      <c r="A160" s="18">
        <v>1992</v>
      </c>
      <c r="B160" s="19">
        <v>42680</v>
      </c>
      <c r="C160" s="20" t="s">
        <v>54</v>
      </c>
      <c r="D160" s="21">
        <v>14</v>
      </c>
      <c r="E160" s="21">
        <v>0</v>
      </c>
      <c r="F160" s="21" t="s">
        <v>6</v>
      </c>
      <c r="G160" s="21">
        <v>1</v>
      </c>
      <c r="H160" s="21"/>
      <c r="I160" s="21"/>
      <c r="J160" s="21"/>
      <c r="K160" s="21" t="s">
        <v>20</v>
      </c>
      <c r="L160" s="22" t="s">
        <v>55</v>
      </c>
      <c r="M160" s="22"/>
      <c r="N160" s="20" t="s">
        <v>95</v>
      </c>
      <c r="O160" s="22"/>
    </row>
    <row r="161" spans="1:15" s="7" customFormat="1" ht="14.25" customHeight="1" x14ac:dyDescent="0.25">
      <c r="A161" s="18">
        <v>1992</v>
      </c>
      <c r="B161" s="19">
        <v>42687</v>
      </c>
      <c r="C161" s="20" t="s">
        <v>27</v>
      </c>
      <c r="D161" s="21">
        <v>47</v>
      </c>
      <c r="E161" s="21">
        <v>6</v>
      </c>
      <c r="F161" s="21" t="s">
        <v>6</v>
      </c>
      <c r="G161" s="21">
        <v>1</v>
      </c>
      <c r="H161" s="21"/>
      <c r="I161" s="21"/>
      <c r="J161" s="21"/>
      <c r="K161" s="21" t="s">
        <v>22</v>
      </c>
      <c r="L161" s="22" t="s">
        <v>23</v>
      </c>
      <c r="M161" s="22"/>
      <c r="N161" s="20" t="s">
        <v>95</v>
      </c>
      <c r="O161" s="22"/>
    </row>
    <row r="162" spans="1:15" s="7" customFormat="1" ht="14.25" customHeight="1" x14ac:dyDescent="0.25">
      <c r="A162" s="18">
        <v>1992</v>
      </c>
      <c r="B162" s="19">
        <v>42694</v>
      </c>
      <c r="C162" s="20" t="s">
        <v>36</v>
      </c>
      <c r="D162" s="21">
        <v>7</v>
      </c>
      <c r="E162" s="21">
        <v>28</v>
      </c>
      <c r="F162" s="21" t="s">
        <v>7</v>
      </c>
      <c r="G162" s="21"/>
      <c r="H162" s="21">
        <v>1</v>
      </c>
      <c r="I162" s="21"/>
      <c r="J162" s="21"/>
      <c r="K162" s="21" t="s">
        <v>22</v>
      </c>
      <c r="L162" s="22" t="s">
        <v>23</v>
      </c>
      <c r="M162" s="22"/>
      <c r="N162" s="20" t="s">
        <v>95</v>
      </c>
      <c r="O162" s="22" t="s">
        <v>69</v>
      </c>
    </row>
    <row r="163" spans="1:15" s="7" customFormat="1" ht="14.25" customHeight="1" x14ac:dyDescent="0.25">
      <c r="A163" s="23">
        <v>1993</v>
      </c>
      <c r="B163" s="24">
        <v>42623</v>
      </c>
      <c r="C163" s="25" t="s">
        <v>42</v>
      </c>
      <c r="D163" s="26">
        <v>0</v>
      </c>
      <c r="E163" s="26">
        <v>23</v>
      </c>
      <c r="F163" s="26" t="s">
        <v>7</v>
      </c>
      <c r="G163" s="26"/>
      <c r="H163" s="26">
        <v>1</v>
      </c>
      <c r="I163" s="26"/>
      <c r="J163" s="26"/>
      <c r="K163" s="26" t="s">
        <v>22</v>
      </c>
      <c r="L163" s="27" t="s">
        <v>23</v>
      </c>
      <c r="M163" s="27"/>
      <c r="N163" s="25" t="s">
        <v>95</v>
      </c>
      <c r="O163" s="27"/>
    </row>
    <row r="164" spans="1:15" s="7" customFormat="1" ht="14.25" customHeight="1" x14ac:dyDescent="0.25">
      <c r="A164" s="23">
        <v>1993</v>
      </c>
      <c r="B164" s="24">
        <v>42630</v>
      </c>
      <c r="C164" s="25" t="s">
        <v>84</v>
      </c>
      <c r="D164" s="26">
        <v>41</v>
      </c>
      <c r="E164" s="26">
        <v>6</v>
      </c>
      <c r="F164" s="26" t="s">
        <v>6</v>
      </c>
      <c r="G164" s="26">
        <v>1</v>
      </c>
      <c r="H164" s="26"/>
      <c r="I164" s="26"/>
      <c r="J164" s="26"/>
      <c r="K164" s="26" t="s">
        <v>20</v>
      </c>
      <c r="L164" s="27" t="s">
        <v>44</v>
      </c>
      <c r="M164" s="27"/>
      <c r="N164" s="25" t="s">
        <v>95</v>
      </c>
      <c r="O164" s="27"/>
    </row>
    <row r="165" spans="1:15" s="7" customFormat="1" ht="14.25" customHeight="1" x14ac:dyDescent="0.25">
      <c r="A165" s="23">
        <v>1993</v>
      </c>
      <c r="B165" s="24">
        <v>42637</v>
      </c>
      <c r="C165" s="25" t="s">
        <v>91</v>
      </c>
      <c r="D165" s="26">
        <v>52</v>
      </c>
      <c r="E165" s="26">
        <v>20</v>
      </c>
      <c r="F165" s="26" t="s">
        <v>6</v>
      </c>
      <c r="G165" s="26">
        <v>1</v>
      </c>
      <c r="H165" s="26"/>
      <c r="I165" s="26"/>
      <c r="J165" s="26"/>
      <c r="K165" s="26" t="s">
        <v>22</v>
      </c>
      <c r="L165" s="27" t="s">
        <v>23</v>
      </c>
      <c r="M165" s="27"/>
      <c r="N165" s="25" t="s">
        <v>95</v>
      </c>
      <c r="O165" s="27"/>
    </row>
    <row r="166" spans="1:15" s="7" customFormat="1" ht="14.25" customHeight="1" x14ac:dyDescent="0.25">
      <c r="A166" s="23">
        <v>1993</v>
      </c>
      <c r="B166" s="24">
        <v>42644</v>
      </c>
      <c r="C166" s="25" t="s">
        <v>52</v>
      </c>
      <c r="D166" s="26">
        <v>0</v>
      </c>
      <c r="E166" s="26">
        <v>13</v>
      </c>
      <c r="F166" s="26" t="s">
        <v>7</v>
      </c>
      <c r="G166" s="26"/>
      <c r="H166" s="26">
        <v>1</v>
      </c>
      <c r="I166" s="26"/>
      <c r="J166" s="26"/>
      <c r="K166" s="26" t="s">
        <v>22</v>
      </c>
      <c r="L166" s="27" t="s">
        <v>23</v>
      </c>
      <c r="M166" s="27"/>
      <c r="N166" s="25" t="s">
        <v>95</v>
      </c>
      <c r="O166" s="27"/>
    </row>
    <row r="167" spans="1:15" s="7" customFormat="1" ht="14.25" customHeight="1" x14ac:dyDescent="0.25">
      <c r="A167" s="23">
        <v>1993</v>
      </c>
      <c r="B167" s="24">
        <v>42651</v>
      </c>
      <c r="C167" s="25" t="s">
        <v>18</v>
      </c>
      <c r="D167" s="26">
        <v>27</v>
      </c>
      <c r="E167" s="26">
        <v>16</v>
      </c>
      <c r="F167" s="26" t="s">
        <v>6</v>
      </c>
      <c r="G167" s="26">
        <v>1</v>
      </c>
      <c r="H167" s="26"/>
      <c r="I167" s="26"/>
      <c r="J167" s="26"/>
      <c r="K167" s="26" t="s">
        <v>20</v>
      </c>
      <c r="L167" s="27" t="s">
        <v>34</v>
      </c>
      <c r="M167" s="27"/>
      <c r="N167" s="25" t="s">
        <v>95</v>
      </c>
      <c r="O167" s="27"/>
    </row>
    <row r="168" spans="1:15" s="7" customFormat="1" ht="14.25" customHeight="1" x14ac:dyDescent="0.25">
      <c r="A168" s="23">
        <v>1993</v>
      </c>
      <c r="B168" s="24">
        <v>42658</v>
      </c>
      <c r="C168" s="25" t="s">
        <v>36</v>
      </c>
      <c r="D168" s="26">
        <v>6</v>
      </c>
      <c r="E168" s="26">
        <v>22</v>
      </c>
      <c r="F168" s="26" t="s">
        <v>7</v>
      </c>
      <c r="G168" s="26"/>
      <c r="H168" s="26">
        <v>1</v>
      </c>
      <c r="I168" s="26"/>
      <c r="J168" s="26"/>
      <c r="K168" s="26" t="s">
        <v>20</v>
      </c>
      <c r="L168" s="27" t="s">
        <v>16</v>
      </c>
      <c r="M168" s="27"/>
      <c r="N168" s="25" t="s">
        <v>95</v>
      </c>
      <c r="O168" s="27"/>
    </row>
    <row r="169" spans="1:15" s="7" customFormat="1" ht="14.25" customHeight="1" x14ac:dyDescent="0.25">
      <c r="A169" s="23">
        <v>1993</v>
      </c>
      <c r="B169" s="24">
        <v>42665</v>
      </c>
      <c r="C169" s="25" t="s">
        <v>47</v>
      </c>
      <c r="D169" s="26">
        <v>15</v>
      </c>
      <c r="E169" s="26">
        <v>37</v>
      </c>
      <c r="F169" s="26" t="s">
        <v>7</v>
      </c>
      <c r="G169" s="26"/>
      <c r="H169" s="26">
        <v>1</v>
      </c>
      <c r="I169" s="26"/>
      <c r="J169" s="26"/>
      <c r="K169" s="26" t="s">
        <v>22</v>
      </c>
      <c r="L169" s="27" t="s">
        <v>23</v>
      </c>
      <c r="M169" s="27"/>
      <c r="N169" s="25" t="s">
        <v>95</v>
      </c>
      <c r="O169" s="27"/>
    </row>
    <row r="170" spans="1:15" s="7" customFormat="1" ht="14.25" customHeight="1" x14ac:dyDescent="0.25">
      <c r="A170" s="23">
        <v>1993</v>
      </c>
      <c r="B170" s="24">
        <v>42672</v>
      </c>
      <c r="C170" s="25" t="s">
        <v>45</v>
      </c>
      <c r="D170" s="26">
        <v>14</v>
      </c>
      <c r="E170" s="26">
        <v>13</v>
      </c>
      <c r="F170" s="26" t="s">
        <v>6</v>
      </c>
      <c r="G170" s="26">
        <v>1</v>
      </c>
      <c r="H170" s="26"/>
      <c r="I170" s="26"/>
      <c r="J170" s="26"/>
      <c r="K170" s="26" t="s">
        <v>22</v>
      </c>
      <c r="L170" s="27" t="s">
        <v>23</v>
      </c>
      <c r="M170" s="27"/>
      <c r="N170" s="25" t="s">
        <v>95</v>
      </c>
      <c r="O170" s="27"/>
    </row>
    <row r="171" spans="1:15" s="7" customFormat="1" ht="14.25" customHeight="1" x14ac:dyDescent="0.25">
      <c r="A171" s="23">
        <v>1993</v>
      </c>
      <c r="B171" s="24">
        <v>42679</v>
      </c>
      <c r="C171" s="25" t="s">
        <v>54</v>
      </c>
      <c r="D171" s="26">
        <v>6</v>
      </c>
      <c r="E171" s="26">
        <v>28</v>
      </c>
      <c r="F171" s="26" t="s">
        <v>7</v>
      </c>
      <c r="G171" s="26"/>
      <c r="H171" s="26">
        <v>1</v>
      </c>
      <c r="I171" s="26"/>
      <c r="J171" s="26"/>
      <c r="K171" s="26" t="s">
        <v>20</v>
      </c>
      <c r="L171" s="27" t="s">
        <v>55</v>
      </c>
      <c r="M171" s="27"/>
      <c r="N171" s="25" t="s">
        <v>95</v>
      </c>
      <c r="O171" s="27"/>
    </row>
    <row r="172" spans="1:15" s="7" customFormat="1" ht="14.25" customHeight="1" x14ac:dyDescent="0.25">
      <c r="A172" s="23">
        <v>1993</v>
      </c>
      <c r="B172" s="24">
        <v>42686</v>
      </c>
      <c r="C172" s="25" t="s">
        <v>27</v>
      </c>
      <c r="D172" s="26">
        <v>27</v>
      </c>
      <c r="E172" s="26">
        <v>0</v>
      </c>
      <c r="F172" s="26" t="s">
        <v>6</v>
      </c>
      <c r="G172" s="26">
        <v>1</v>
      </c>
      <c r="H172" s="26"/>
      <c r="I172" s="26"/>
      <c r="J172" s="26"/>
      <c r="K172" s="26" t="s">
        <v>20</v>
      </c>
      <c r="L172" s="27" t="s">
        <v>29</v>
      </c>
      <c r="M172" s="27" t="s">
        <v>50</v>
      </c>
      <c r="N172" s="25" t="s">
        <v>95</v>
      </c>
      <c r="O172" s="27"/>
    </row>
    <row r="173" spans="1:15" s="7" customFormat="1" ht="14.25" customHeight="1" x14ac:dyDescent="0.25">
      <c r="A173" s="18">
        <v>1994</v>
      </c>
      <c r="B173" s="19">
        <v>42615</v>
      </c>
      <c r="C173" s="20" t="s">
        <v>38</v>
      </c>
      <c r="D173" s="21">
        <v>0</v>
      </c>
      <c r="E173" s="21">
        <v>14</v>
      </c>
      <c r="F173" s="21" t="s">
        <v>7</v>
      </c>
      <c r="G173" s="21"/>
      <c r="H173" s="21">
        <v>1</v>
      </c>
      <c r="I173" s="21"/>
      <c r="J173" s="21"/>
      <c r="K173" s="21" t="s">
        <v>22</v>
      </c>
      <c r="L173" s="22" t="s">
        <v>23</v>
      </c>
      <c r="M173" s="22"/>
      <c r="N173" s="20" t="s">
        <v>95</v>
      </c>
      <c r="O173" s="22"/>
    </row>
    <row r="174" spans="1:15" s="7" customFormat="1" ht="14.25" customHeight="1" x14ac:dyDescent="0.25">
      <c r="A174" s="18">
        <v>1994</v>
      </c>
      <c r="B174" s="19">
        <v>42622</v>
      </c>
      <c r="C174" s="20" t="s">
        <v>92</v>
      </c>
      <c r="D174" s="21">
        <v>28</v>
      </c>
      <c r="E174" s="21">
        <v>6</v>
      </c>
      <c r="F174" s="21" t="s">
        <v>6</v>
      </c>
      <c r="G174" s="21">
        <v>1</v>
      </c>
      <c r="H174" s="21"/>
      <c r="I174" s="21"/>
      <c r="J174" s="21"/>
      <c r="K174" s="21" t="s">
        <v>20</v>
      </c>
      <c r="L174" s="22" t="s">
        <v>93</v>
      </c>
      <c r="M174" s="22" t="s">
        <v>94</v>
      </c>
      <c r="N174" s="20" t="s">
        <v>95</v>
      </c>
      <c r="O174" s="22"/>
    </row>
    <row r="175" spans="1:15" s="7" customFormat="1" ht="14.25" customHeight="1" x14ac:dyDescent="0.25">
      <c r="A175" s="18">
        <v>1994</v>
      </c>
      <c r="B175" s="19">
        <v>42629</v>
      </c>
      <c r="C175" s="20" t="s">
        <v>36</v>
      </c>
      <c r="D175" s="21">
        <v>7</v>
      </c>
      <c r="E175" s="21">
        <v>41</v>
      </c>
      <c r="F175" s="21" t="s">
        <v>7</v>
      </c>
      <c r="G175" s="21"/>
      <c r="H175" s="21">
        <v>1</v>
      </c>
      <c r="I175" s="21"/>
      <c r="J175" s="21"/>
      <c r="K175" s="21" t="s">
        <v>22</v>
      </c>
      <c r="L175" s="22" t="s">
        <v>23</v>
      </c>
      <c r="M175" s="22"/>
      <c r="N175" s="20" t="s">
        <v>95</v>
      </c>
      <c r="O175" s="22"/>
    </row>
    <row r="176" spans="1:15" s="7" customFormat="1" ht="14.25" customHeight="1" x14ac:dyDescent="0.25">
      <c r="A176" s="18">
        <v>1994</v>
      </c>
      <c r="B176" s="19">
        <v>42636</v>
      </c>
      <c r="C176" s="20" t="s">
        <v>45</v>
      </c>
      <c r="D176" s="21">
        <v>20</v>
      </c>
      <c r="E176" s="21">
        <v>6</v>
      </c>
      <c r="F176" s="21" t="s">
        <v>6</v>
      </c>
      <c r="G176" s="21">
        <v>1</v>
      </c>
      <c r="H176" s="21"/>
      <c r="I176" s="21"/>
      <c r="J176" s="21"/>
      <c r="K176" s="21" t="s">
        <v>20</v>
      </c>
      <c r="L176" s="22" t="s">
        <v>46</v>
      </c>
      <c r="M176" s="22"/>
      <c r="N176" s="20" t="s">
        <v>95</v>
      </c>
      <c r="O176" s="22"/>
    </row>
    <row r="177" spans="1:15" s="7" customFormat="1" ht="14.25" customHeight="1" x14ac:dyDescent="0.25">
      <c r="A177" s="18">
        <v>1994</v>
      </c>
      <c r="B177" s="19">
        <v>42643</v>
      </c>
      <c r="C177" s="20" t="s">
        <v>27</v>
      </c>
      <c r="D177" s="21">
        <v>56</v>
      </c>
      <c r="E177" s="21">
        <v>6</v>
      </c>
      <c r="F177" s="21" t="s">
        <v>6</v>
      </c>
      <c r="G177" s="21">
        <v>1</v>
      </c>
      <c r="H177" s="21"/>
      <c r="I177" s="21"/>
      <c r="J177" s="21"/>
      <c r="K177" s="21" t="s">
        <v>22</v>
      </c>
      <c r="L177" s="22" t="s">
        <v>23</v>
      </c>
      <c r="M177" s="22"/>
      <c r="N177" s="20" t="s">
        <v>95</v>
      </c>
      <c r="O177" s="22"/>
    </row>
    <row r="178" spans="1:15" s="7" customFormat="1" ht="14.25" customHeight="1" x14ac:dyDescent="0.25">
      <c r="A178" s="18">
        <v>1994</v>
      </c>
      <c r="B178" s="19">
        <v>42650</v>
      </c>
      <c r="C178" s="20" t="s">
        <v>75</v>
      </c>
      <c r="D178" s="21">
        <v>20</v>
      </c>
      <c r="E178" s="21">
        <v>8</v>
      </c>
      <c r="F178" s="21" t="s">
        <v>6</v>
      </c>
      <c r="G178" s="21">
        <v>1</v>
      </c>
      <c r="H178" s="21"/>
      <c r="I178" s="21"/>
      <c r="J178" s="21"/>
      <c r="K178" s="21" t="s">
        <v>20</v>
      </c>
      <c r="L178" s="22" t="s">
        <v>76</v>
      </c>
      <c r="M178" s="22"/>
      <c r="N178" s="20" t="s">
        <v>95</v>
      </c>
      <c r="O178" s="22"/>
    </row>
    <row r="179" spans="1:15" s="7" customFormat="1" ht="14.25" customHeight="1" x14ac:dyDescent="0.25">
      <c r="A179" s="18">
        <v>1994</v>
      </c>
      <c r="B179" s="19">
        <v>42657</v>
      </c>
      <c r="C179" s="20" t="s">
        <v>54</v>
      </c>
      <c r="D179" s="21">
        <v>29</v>
      </c>
      <c r="E179" s="21">
        <v>28</v>
      </c>
      <c r="F179" s="21" t="s">
        <v>6</v>
      </c>
      <c r="G179" s="21">
        <v>1</v>
      </c>
      <c r="H179" s="21"/>
      <c r="I179" s="21"/>
      <c r="J179" s="21" t="s">
        <v>62</v>
      </c>
      <c r="K179" s="21" t="s">
        <v>22</v>
      </c>
      <c r="L179" s="22" t="s">
        <v>23</v>
      </c>
      <c r="M179" s="22"/>
      <c r="N179" s="20" t="s">
        <v>95</v>
      </c>
      <c r="O179" s="22"/>
    </row>
    <row r="180" spans="1:15" s="7" customFormat="1" ht="14.25" customHeight="1" x14ac:dyDescent="0.25">
      <c r="A180" s="18">
        <v>1994</v>
      </c>
      <c r="B180" s="19">
        <v>42664</v>
      </c>
      <c r="C180" s="20" t="s">
        <v>18</v>
      </c>
      <c r="D180" s="21">
        <v>30</v>
      </c>
      <c r="E180" s="21">
        <v>0</v>
      </c>
      <c r="F180" s="21" t="s">
        <v>6</v>
      </c>
      <c r="G180" s="21">
        <v>1</v>
      </c>
      <c r="H180" s="21"/>
      <c r="I180" s="21"/>
      <c r="J180" s="21"/>
      <c r="K180" s="21" t="s">
        <v>20</v>
      </c>
      <c r="L180" s="22" t="s">
        <v>34</v>
      </c>
      <c r="M180" s="22"/>
      <c r="N180" s="20" t="s">
        <v>95</v>
      </c>
      <c r="O180" s="22"/>
    </row>
    <row r="181" spans="1:15" s="7" customFormat="1" ht="14.25" customHeight="1" x14ac:dyDescent="0.25">
      <c r="A181" s="18">
        <v>1994</v>
      </c>
      <c r="B181" s="19">
        <v>42671</v>
      </c>
      <c r="C181" s="20" t="s">
        <v>52</v>
      </c>
      <c r="D181" s="21">
        <v>14</v>
      </c>
      <c r="E181" s="21">
        <v>21</v>
      </c>
      <c r="F181" s="21" t="s">
        <v>7</v>
      </c>
      <c r="G181" s="21"/>
      <c r="H181" s="21">
        <v>1</v>
      </c>
      <c r="I181" s="21"/>
      <c r="J181" s="21"/>
      <c r="K181" s="21" t="s">
        <v>20</v>
      </c>
      <c r="L181" s="22" t="s">
        <v>53</v>
      </c>
      <c r="M181" s="22"/>
      <c r="N181" s="20" t="s">
        <v>95</v>
      </c>
      <c r="O181" s="22"/>
    </row>
    <row r="182" spans="1:15" s="7" customFormat="1" ht="14.25" customHeight="1" x14ac:dyDescent="0.25">
      <c r="A182" s="18">
        <v>1994</v>
      </c>
      <c r="B182" s="19">
        <v>42678</v>
      </c>
      <c r="C182" s="20" t="s">
        <v>47</v>
      </c>
      <c r="D182" s="21">
        <v>14</v>
      </c>
      <c r="E182" s="21">
        <v>34</v>
      </c>
      <c r="F182" s="21" t="s">
        <v>7</v>
      </c>
      <c r="G182" s="21"/>
      <c r="H182" s="21">
        <v>1</v>
      </c>
      <c r="I182" s="21"/>
      <c r="J182" s="21"/>
      <c r="K182" s="21" t="s">
        <v>22</v>
      </c>
      <c r="L182" s="22" t="s">
        <v>23</v>
      </c>
      <c r="M182" s="22"/>
      <c r="N182" s="20" t="s">
        <v>95</v>
      </c>
      <c r="O182" s="22"/>
    </row>
    <row r="183" spans="1:15" s="7" customFormat="1" ht="14.25" customHeight="1" x14ac:dyDescent="0.25">
      <c r="A183" s="23">
        <v>1995</v>
      </c>
      <c r="B183" s="24">
        <v>42614</v>
      </c>
      <c r="C183" s="25" t="s">
        <v>38</v>
      </c>
      <c r="D183" s="26">
        <v>12</v>
      </c>
      <c r="E183" s="26">
        <v>28</v>
      </c>
      <c r="F183" s="26" t="s">
        <v>7</v>
      </c>
      <c r="G183" s="26"/>
      <c r="H183" s="26">
        <v>1</v>
      </c>
      <c r="I183" s="26"/>
      <c r="J183" s="26"/>
      <c r="K183" s="26" t="s">
        <v>20</v>
      </c>
      <c r="L183" s="27" t="s">
        <v>17</v>
      </c>
      <c r="M183" s="27"/>
      <c r="N183" s="25" t="s">
        <v>95</v>
      </c>
      <c r="O183" s="27"/>
    </row>
    <row r="184" spans="1:15" s="7" customFormat="1" ht="14.25" customHeight="1" x14ac:dyDescent="0.25">
      <c r="A184" s="23">
        <v>1995</v>
      </c>
      <c r="B184" s="24">
        <v>42621</v>
      </c>
      <c r="C184" s="25" t="s">
        <v>92</v>
      </c>
      <c r="D184" s="26">
        <v>20</v>
      </c>
      <c r="E184" s="26">
        <v>13</v>
      </c>
      <c r="F184" s="26" t="s">
        <v>6</v>
      </c>
      <c r="G184" s="26">
        <v>1</v>
      </c>
      <c r="H184" s="26"/>
      <c r="I184" s="26"/>
      <c r="J184" s="26"/>
      <c r="K184" s="26" t="s">
        <v>22</v>
      </c>
      <c r="L184" s="27" t="s">
        <v>23</v>
      </c>
      <c r="M184" s="27"/>
      <c r="N184" s="25" t="s">
        <v>95</v>
      </c>
      <c r="O184" s="27"/>
    </row>
    <row r="185" spans="1:15" s="7" customFormat="1" ht="14.25" customHeight="1" x14ac:dyDescent="0.25">
      <c r="A185" s="23">
        <v>1995</v>
      </c>
      <c r="B185" s="24">
        <v>42628</v>
      </c>
      <c r="C185" s="25" t="s">
        <v>36</v>
      </c>
      <c r="D185" s="26">
        <v>15</v>
      </c>
      <c r="E185" s="26">
        <v>13</v>
      </c>
      <c r="F185" s="26" t="s">
        <v>6</v>
      </c>
      <c r="G185" s="26">
        <v>1</v>
      </c>
      <c r="H185" s="26"/>
      <c r="I185" s="26"/>
      <c r="J185" s="26" t="s">
        <v>62</v>
      </c>
      <c r="K185" s="26" t="s">
        <v>20</v>
      </c>
      <c r="L185" s="27" t="s">
        <v>16</v>
      </c>
      <c r="M185" s="27"/>
      <c r="N185" s="25" t="s">
        <v>95</v>
      </c>
      <c r="O185" s="27"/>
    </row>
    <row r="186" spans="1:15" s="7" customFormat="1" ht="14.25" customHeight="1" x14ac:dyDescent="0.25">
      <c r="A186" s="23">
        <v>1995</v>
      </c>
      <c r="B186" s="24">
        <v>42635</v>
      </c>
      <c r="C186" s="25" t="s">
        <v>45</v>
      </c>
      <c r="D186" s="26">
        <v>0</v>
      </c>
      <c r="E186" s="26">
        <v>7</v>
      </c>
      <c r="F186" s="26" t="s">
        <v>7</v>
      </c>
      <c r="G186" s="26"/>
      <c r="H186" s="26">
        <v>1</v>
      </c>
      <c r="I186" s="26"/>
      <c r="J186" s="26"/>
      <c r="K186" s="26" t="s">
        <v>22</v>
      </c>
      <c r="L186" s="27" t="s">
        <v>23</v>
      </c>
      <c r="M186" s="27"/>
      <c r="N186" s="25" t="s">
        <v>95</v>
      </c>
      <c r="O186" s="27"/>
    </row>
    <row r="187" spans="1:15" s="7" customFormat="1" ht="14.25" customHeight="1" x14ac:dyDescent="0.25">
      <c r="A187" s="23">
        <v>1995</v>
      </c>
      <c r="B187" s="24">
        <v>42642</v>
      </c>
      <c r="C187" s="25" t="s">
        <v>27</v>
      </c>
      <c r="D187" s="26">
        <v>38</v>
      </c>
      <c r="E187" s="26">
        <v>23</v>
      </c>
      <c r="F187" s="26" t="s">
        <v>6</v>
      </c>
      <c r="G187" s="26">
        <v>1</v>
      </c>
      <c r="H187" s="26"/>
      <c r="I187" s="26"/>
      <c r="J187" s="26"/>
      <c r="K187" s="26" t="s">
        <v>20</v>
      </c>
      <c r="L187" s="27" t="s">
        <v>29</v>
      </c>
      <c r="M187" s="27"/>
      <c r="N187" s="25" t="s">
        <v>95</v>
      </c>
      <c r="O187" s="27"/>
    </row>
    <row r="188" spans="1:15" s="7" customFormat="1" ht="14.25" customHeight="1" x14ac:dyDescent="0.25">
      <c r="A188" s="23">
        <v>1995</v>
      </c>
      <c r="B188" s="24">
        <v>42649</v>
      </c>
      <c r="C188" s="25" t="s">
        <v>75</v>
      </c>
      <c r="D188" s="26">
        <v>13</v>
      </c>
      <c r="E188" s="26">
        <v>14</v>
      </c>
      <c r="F188" s="26" t="s">
        <v>7</v>
      </c>
      <c r="G188" s="26"/>
      <c r="H188" s="26">
        <v>1</v>
      </c>
      <c r="I188" s="26"/>
      <c r="J188" s="26"/>
      <c r="K188" s="26" t="s">
        <v>22</v>
      </c>
      <c r="L188" s="27" t="s">
        <v>23</v>
      </c>
      <c r="M188" s="27"/>
      <c r="N188" s="25" t="s">
        <v>95</v>
      </c>
      <c r="O188" s="27"/>
    </row>
    <row r="189" spans="1:15" s="7" customFormat="1" ht="14.25" customHeight="1" x14ac:dyDescent="0.25">
      <c r="A189" s="23">
        <v>1995</v>
      </c>
      <c r="B189" s="24">
        <v>42656</v>
      </c>
      <c r="C189" s="25" t="s">
        <v>54</v>
      </c>
      <c r="D189" s="26">
        <v>24</v>
      </c>
      <c r="E189" s="26">
        <v>28</v>
      </c>
      <c r="F189" s="26" t="s">
        <v>7</v>
      </c>
      <c r="G189" s="26"/>
      <c r="H189" s="26">
        <v>1</v>
      </c>
      <c r="I189" s="26"/>
      <c r="J189" s="26"/>
      <c r="K189" s="26" t="s">
        <v>20</v>
      </c>
      <c r="L189" s="27" t="s">
        <v>55</v>
      </c>
      <c r="M189" s="27"/>
      <c r="N189" s="25" t="s">
        <v>95</v>
      </c>
      <c r="O189" s="27"/>
    </row>
    <row r="190" spans="1:15" s="7" customFormat="1" ht="14.25" customHeight="1" x14ac:dyDescent="0.25">
      <c r="A190" s="23">
        <v>1995</v>
      </c>
      <c r="B190" s="24">
        <v>42663</v>
      </c>
      <c r="C190" s="25" t="s">
        <v>18</v>
      </c>
      <c r="D190" s="26">
        <v>13</v>
      </c>
      <c r="E190" s="26">
        <v>6</v>
      </c>
      <c r="F190" s="26" t="s">
        <v>6</v>
      </c>
      <c r="G190" s="26">
        <v>1</v>
      </c>
      <c r="H190" s="26"/>
      <c r="I190" s="26"/>
      <c r="J190" s="26"/>
      <c r="K190" s="26" t="s">
        <v>22</v>
      </c>
      <c r="L190" s="27" t="s">
        <v>23</v>
      </c>
      <c r="M190" s="27"/>
      <c r="N190" s="25" t="s">
        <v>95</v>
      </c>
      <c r="O190" s="27"/>
    </row>
    <row r="191" spans="1:15" s="7" customFormat="1" ht="14.25" customHeight="1" x14ac:dyDescent="0.25">
      <c r="A191" s="23">
        <v>1995</v>
      </c>
      <c r="B191" s="24">
        <v>42670</v>
      </c>
      <c r="C191" s="25" t="s">
        <v>52</v>
      </c>
      <c r="D191" s="26">
        <v>15</v>
      </c>
      <c r="E191" s="26">
        <v>28</v>
      </c>
      <c r="F191" s="26" t="s">
        <v>7</v>
      </c>
      <c r="G191" s="26"/>
      <c r="H191" s="26">
        <v>1</v>
      </c>
      <c r="I191" s="26"/>
      <c r="J191" s="26"/>
      <c r="K191" s="26" t="s">
        <v>22</v>
      </c>
      <c r="L191" s="27" t="s">
        <v>23</v>
      </c>
      <c r="M191" s="27"/>
      <c r="N191" s="25" t="s">
        <v>95</v>
      </c>
      <c r="O191" s="27"/>
    </row>
    <row r="192" spans="1:15" s="7" customFormat="1" ht="14.25" customHeight="1" x14ac:dyDescent="0.25">
      <c r="A192" s="23">
        <v>1995</v>
      </c>
      <c r="B192" s="24">
        <v>42678</v>
      </c>
      <c r="C192" s="25" t="s">
        <v>47</v>
      </c>
      <c r="D192" s="26">
        <v>14</v>
      </c>
      <c r="E192" s="26">
        <v>33</v>
      </c>
      <c r="F192" s="26" t="s">
        <v>7</v>
      </c>
      <c r="G192" s="26"/>
      <c r="H192" s="26">
        <v>1</v>
      </c>
      <c r="I192" s="26"/>
      <c r="J192" s="26"/>
      <c r="K192" s="26" t="s">
        <v>20</v>
      </c>
      <c r="L192" s="27" t="s">
        <v>29</v>
      </c>
      <c r="M192" s="27" t="s">
        <v>48</v>
      </c>
      <c r="N192" s="25" t="s">
        <v>95</v>
      </c>
      <c r="O192" s="27"/>
    </row>
    <row r="193" spans="1:15" s="7" customFormat="1" ht="14.25" customHeight="1" x14ac:dyDescent="0.25">
      <c r="A193" s="18">
        <v>1996</v>
      </c>
      <c r="B193" s="19">
        <v>42612</v>
      </c>
      <c r="C193" s="20" t="s">
        <v>24</v>
      </c>
      <c r="D193" s="21">
        <v>14</v>
      </c>
      <c r="E193" s="21">
        <v>40</v>
      </c>
      <c r="F193" s="21" t="s">
        <v>7</v>
      </c>
      <c r="G193" s="21"/>
      <c r="H193" s="21">
        <v>1</v>
      </c>
      <c r="I193" s="21"/>
      <c r="J193" s="21"/>
      <c r="K193" s="21" t="s">
        <v>22</v>
      </c>
      <c r="L193" s="22" t="s">
        <v>23</v>
      </c>
      <c r="M193" s="22"/>
      <c r="N193" s="20" t="s">
        <v>132</v>
      </c>
      <c r="O193" s="22"/>
    </row>
    <row r="194" spans="1:15" s="7" customFormat="1" ht="14.25" customHeight="1" x14ac:dyDescent="0.25">
      <c r="A194" s="18">
        <v>1996</v>
      </c>
      <c r="B194" s="19">
        <v>42620</v>
      </c>
      <c r="C194" s="20" t="s">
        <v>42</v>
      </c>
      <c r="D194" s="21">
        <v>14</v>
      </c>
      <c r="E194" s="21">
        <v>0</v>
      </c>
      <c r="F194" s="21" t="s">
        <v>6</v>
      </c>
      <c r="G194" s="21">
        <v>1</v>
      </c>
      <c r="H194" s="21"/>
      <c r="I194" s="21"/>
      <c r="J194" s="21"/>
      <c r="K194" s="21" t="s">
        <v>22</v>
      </c>
      <c r="L194" s="22" t="s">
        <v>23</v>
      </c>
      <c r="M194" s="22"/>
      <c r="N194" s="20" t="s">
        <v>132</v>
      </c>
      <c r="O194" s="22" t="s">
        <v>66</v>
      </c>
    </row>
    <row r="195" spans="1:15" s="7" customFormat="1" ht="14.25" customHeight="1" x14ac:dyDescent="0.25">
      <c r="A195" s="18">
        <v>1996</v>
      </c>
      <c r="B195" s="19">
        <v>42626</v>
      </c>
      <c r="C195" s="20" t="s">
        <v>97</v>
      </c>
      <c r="D195" s="21">
        <v>7</v>
      </c>
      <c r="E195" s="21">
        <v>10</v>
      </c>
      <c r="F195" s="21" t="s">
        <v>7</v>
      </c>
      <c r="G195" s="21"/>
      <c r="H195" s="21">
        <v>1</v>
      </c>
      <c r="I195" s="21"/>
      <c r="J195" s="21"/>
      <c r="K195" s="21" t="s">
        <v>20</v>
      </c>
      <c r="L195" s="22" t="s">
        <v>97</v>
      </c>
      <c r="M195" s="22"/>
      <c r="N195" s="20" t="s">
        <v>132</v>
      </c>
      <c r="O195" s="22"/>
    </row>
    <row r="196" spans="1:15" s="7" customFormat="1" ht="14.25" customHeight="1" x14ac:dyDescent="0.25">
      <c r="A196" s="18">
        <v>1996</v>
      </c>
      <c r="B196" s="19">
        <v>42633</v>
      </c>
      <c r="C196" s="20" t="s">
        <v>64</v>
      </c>
      <c r="D196" s="21">
        <v>3</v>
      </c>
      <c r="E196" s="21">
        <v>13</v>
      </c>
      <c r="F196" s="21" t="s">
        <v>7</v>
      </c>
      <c r="G196" s="21"/>
      <c r="H196" s="21">
        <v>1</v>
      </c>
      <c r="I196" s="21"/>
      <c r="J196" s="21"/>
      <c r="K196" s="21" t="s">
        <v>20</v>
      </c>
      <c r="L196" s="22" t="s">
        <v>31</v>
      </c>
      <c r="M196" s="22"/>
      <c r="N196" s="20" t="s">
        <v>132</v>
      </c>
      <c r="O196" s="22"/>
    </row>
    <row r="197" spans="1:15" s="7" customFormat="1" ht="14.25" customHeight="1" x14ac:dyDescent="0.25">
      <c r="A197" s="18">
        <v>1996</v>
      </c>
      <c r="B197" s="19">
        <v>42640</v>
      </c>
      <c r="C197" s="20" t="s">
        <v>82</v>
      </c>
      <c r="D197" s="21">
        <v>28</v>
      </c>
      <c r="E197" s="21">
        <v>0</v>
      </c>
      <c r="F197" s="21" t="s">
        <v>6</v>
      </c>
      <c r="G197" s="21">
        <v>1</v>
      </c>
      <c r="H197" s="21"/>
      <c r="I197" s="21"/>
      <c r="J197" s="21"/>
      <c r="K197" s="21" t="s">
        <v>22</v>
      </c>
      <c r="L197" s="22" t="s">
        <v>23</v>
      </c>
      <c r="M197" s="22"/>
      <c r="N197" s="20" t="s">
        <v>132</v>
      </c>
      <c r="O197" s="22"/>
    </row>
    <row r="198" spans="1:15" s="7" customFormat="1" ht="14.25" customHeight="1" x14ac:dyDescent="0.25">
      <c r="A198" s="18">
        <v>1996</v>
      </c>
      <c r="B198" s="19">
        <v>42647</v>
      </c>
      <c r="C198" s="20" t="s">
        <v>63</v>
      </c>
      <c r="D198" s="21">
        <v>18</v>
      </c>
      <c r="E198" s="21">
        <v>28</v>
      </c>
      <c r="F198" s="21" t="s">
        <v>7</v>
      </c>
      <c r="G198" s="21"/>
      <c r="H198" s="21">
        <v>1</v>
      </c>
      <c r="I198" s="21"/>
      <c r="J198" s="21"/>
      <c r="K198" s="21" t="s">
        <v>22</v>
      </c>
      <c r="L198" s="22" t="s">
        <v>23</v>
      </c>
      <c r="M198" s="22"/>
      <c r="N198" s="20" t="s">
        <v>132</v>
      </c>
      <c r="O198" s="22"/>
    </row>
    <row r="199" spans="1:15" s="7" customFormat="1" ht="14.25" customHeight="1" x14ac:dyDescent="0.25">
      <c r="A199" s="18">
        <v>1996</v>
      </c>
      <c r="B199" s="19">
        <v>42653</v>
      </c>
      <c r="C199" s="20" t="s">
        <v>43</v>
      </c>
      <c r="D199" s="21">
        <v>0</v>
      </c>
      <c r="E199" s="21">
        <v>6</v>
      </c>
      <c r="F199" s="21" t="s">
        <v>7</v>
      </c>
      <c r="G199" s="21"/>
      <c r="H199" s="21">
        <v>1</v>
      </c>
      <c r="I199" s="21"/>
      <c r="J199" s="21"/>
      <c r="K199" s="21" t="s">
        <v>20</v>
      </c>
      <c r="L199" s="22" t="s">
        <v>43</v>
      </c>
      <c r="M199" s="22" t="s">
        <v>96</v>
      </c>
      <c r="N199" s="20" t="s">
        <v>132</v>
      </c>
      <c r="O199" s="22"/>
    </row>
    <row r="200" spans="1:15" s="7" customFormat="1" ht="14.25" customHeight="1" x14ac:dyDescent="0.25">
      <c r="A200" s="18">
        <v>1996</v>
      </c>
      <c r="B200" s="19">
        <v>42664</v>
      </c>
      <c r="C200" s="20" t="s">
        <v>42</v>
      </c>
      <c r="D200" s="21">
        <v>21</v>
      </c>
      <c r="E200" s="21">
        <v>24</v>
      </c>
      <c r="F200" s="21" t="s">
        <v>7</v>
      </c>
      <c r="G200" s="21"/>
      <c r="H200" s="21">
        <v>1</v>
      </c>
      <c r="I200" s="21"/>
      <c r="J200" s="21"/>
      <c r="K200" s="21" t="s">
        <v>20</v>
      </c>
      <c r="L200" s="22" t="s">
        <v>23</v>
      </c>
      <c r="M200" s="22"/>
      <c r="N200" s="20" t="s">
        <v>132</v>
      </c>
      <c r="O200" s="22" t="s">
        <v>37</v>
      </c>
    </row>
    <row r="201" spans="1:15" s="7" customFormat="1" ht="14.25" customHeight="1" x14ac:dyDescent="0.25">
      <c r="A201" s="18">
        <v>1996</v>
      </c>
      <c r="B201" s="19">
        <v>42668</v>
      </c>
      <c r="C201" s="20" t="s">
        <v>33</v>
      </c>
      <c r="D201" s="21">
        <v>7</v>
      </c>
      <c r="E201" s="21">
        <v>27</v>
      </c>
      <c r="F201" s="21" t="s">
        <v>7</v>
      </c>
      <c r="G201" s="21"/>
      <c r="H201" s="21">
        <v>1</v>
      </c>
      <c r="I201" s="21"/>
      <c r="J201" s="21"/>
      <c r="K201" s="21" t="s">
        <v>22</v>
      </c>
      <c r="L201" s="22" t="s">
        <v>23</v>
      </c>
      <c r="M201" s="22"/>
      <c r="N201" s="20" t="s">
        <v>132</v>
      </c>
      <c r="O201" s="22"/>
    </row>
    <row r="202" spans="1:15" s="7" customFormat="1" ht="14.25" customHeight="1" x14ac:dyDescent="0.25">
      <c r="A202" s="18">
        <v>1996</v>
      </c>
      <c r="B202" s="19">
        <v>42675</v>
      </c>
      <c r="C202" s="20" t="s">
        <v>58</v>
      </c>
      <c r="D202" s="21">
        <v>24</v>
      </c>
      <c r="E202" s="21">
        <v>0</v>
      </c>
      <c r="F202" s="21" t="s">
        <v>6</v>
      </c>
      <c r="G202" s="21">
        <v>1</v>
      </c>
      <c r="H202" s="21"/>
      <c r="I202" s="21"/>
      <c r="J202" s="21"/>
      <c r="K202" s="21" t="s">
        <v>20</v>
      </c>
      <c r="L202" s="22" t="s">
        <v>70</v>
      </c>
      <c r="M202" s="22"/>
      <c r="N202" s="20" t="s">
        <v>132</v>
      </c>
      <c r="O202" s="22"/>
    </row>
    <row r="203" spans="1:15" s="7" customFormat="1" ht="14.25" customHeight="1" x14ac:dyDescent="0.25">
      <c r="A203" s="23">
        <v>1997</v>
      </c>
      <c r="B203" s="24">
        <v>42611</v>
      </c>
      <c r="C203" s="25" t="s">
        <v>24</v>
      </c>
      <c r="D203" s="26">
        <v>20</v>
      </c>
      <c r="E203" s="26">
        <v>10</v>
      </c>
      <c r="F203" s="26" t="s">
        <v>6</v>
      </c>
      <c r="G203" s="26">
        <v>1</v>
      </c>
      <c r="H203" s="26"/>
      <c r="I203" s="26"/>
      <c r="J203" s="26"/>
      <c r="K203" s="26" t="s">
        <v>20</v>
      </c>
      <c r="L203" s="27" t="s">
        <v>15</v>
      </c>
      <c r="M203" s="27" t="s">
        <v>73</v>
      </c>
      <c r="N203" s="25" t="s">
        <v>132</v>
      </c>
      <c r="O203" s="27"/>
    </row>
    <row r="204" spans="1:15" s="7" customFormat="1" ht="14.25" customHeight="1" x14ac:dyDescent="0.25">
      <c r="A204" s="23">
        <v>1997</v>
      </c>
      <c r="B204" s="24">
        <v>42618</v>
      </c>
      <c r="C204" s="25" t="s">
        <v>42</v>
      </c>
      <c r="D204" s="26">
        <v>14</v>
      </c>
      <c r="E204" s="26">
        <v>28</v>
      </c>
      <c r="F204" s="26" t="s">
        <v>7</v>
      </c>
      <c r="G204" s="26"/>
      <c r="H204" s="26">
        <v>1</v>
      </c>
      <c r="I204" s="26"/>
      <c r="J204" s="26"/>
      <c r="K204" s="26" t="s">
        <v>20</v>
      </c>
      <c r="L204" s="27" t="s">
        <v>23</v>
      </c>
      <c r="M204" s="27"/>
      <c r="N204" s="25" t="s">
        <v>132</v>
      </c>
      <c r="O204" s="27"/>
    </row>
    <row r="205" spans="1:15" s="7" customFormat="1" ht="14.25" customHeight="1" x14ac:dyDescent="0.25">
      <c r="A205" s="23">
        <v>1997</v>
      </c>
      <c r="B205" s="24">
        <v>42625</v>
      </c>
      <c r="C205" s="25" t="s">
        <v>97</v>
      </c>
      <c r="D205" s="26">
        <v>36</v>
      </c>
      <c r="E205" s="26">
        <v>0</v>
      </c>
      <c r="F205" s="26" t="s">
        <v>6</v>
      </c>
      <c r="G205" s="26">
        <v>1</v>
      </c>
      <c r="H205" s="26"/>
      <c r="I205" s="26"/>
      <c r="J205" s="26"/>
      <c r="K205" s="26" t="s">
        <v>22</v>
      </c>
      <c r="L205" s="27" t="s">
        <v>23</v>
      </c>
      <c r="M205" s="27"/>
      <c r="N205" s="25" t="s">
        <v>132</v>
      </c>
      <c r="O205" s="27"/>
    </row>
    <row r="206" spans="1:15" s="7" customFormat="1" ht="14.25" customHeight="1" x14ac:dyDescent="0.25">
      <c r="A206" s="23">
        <v>1997</v>
      </c>
      <c r="B206" s="24">
        <v>42632</v>
      </c>
      <c r="C206" s="25" t="s">
        <v>64</v>
      </c>
      <c r="D206" s="26">
        <v>13</v>
      </c>
      <c r="E206" s="26">
        <v>15</v>
      </c>
      <c r="F206" s="26" t="s">
        <v>7</v>
      </c>
      <c r="G206" s="26"/>
      <c r="H206" s="26">
        <v>1</v>
      </c>
      <c r="I206" s="26"/>
      <c r="J206" s="26"/>
      <c r="K206" s="26" t="s">
        <v>22</v>
      </c>
      <c r="L206" s="27" t="s">
        <v>23</v>
      </c>
      <c r="M206" s="27"/>
      <c r="N206" s="25" t="s">
        <v>132</v>
      </c>
      <c r="O206" s="27"/>
    </row>
    <row r="207" spans="1:15" s="7" customFormat="1" ht="14.25" customHeight="1" x14ac:dyDescent="0.25">
      <c r="A207" s="23">
        <v>1997</v>
      </c>
      <c r="B207" s="24">
        <v>42639</v>
      </c>
      <c r="C207" s="25" t="s">
        <v>82</v>
      </c>
      <c r="D207" s="26">
        <v>9</v>
      </c>
      <c r="E207" s="26">
        <v>7</v>
      </c>
      <c r="F207" s="26" t="s">
        <v>6</v>
      </c>
      <c r="G207" s="26">
        <v>1</v>
      </c>
      <c r="H207" s="26"/>
      <c r="I207" s="26"/>
      <c r="J207" s="26"/>
      <c r="K207" s="26" t="s">
        <v>20</v>
      </c>
      <c r="L207" s="27" t="s">
        <v>23</v>
      </c>
      <c r="M207" s="27"/>
      <c r="N207" s="25" t="s">
        <v>132</v>
      </c>
      <c r="O207" s="27"/>
    </row>
    <row r="208" spans="1:15" s="7" customFormat="1" ht="14.25" customHeight="1" x14ac:dyDescent="0.25">
      <c r="A208" s="23">
        <v>1997</v>
      </c>
      <c r="B208" s="24">
        <v>42646</v>
      </c>
      <c r="C208" s="25" t="s">
        <v>63</v>
      </c>
      <c r="D208" s="26">
        <v>7</v>
      </c>
      <c r="E208" s="26">
        <v>13</v>
      </c>
      <c r="F208" s="26" t="s">
        <v>7</v>
      </c>
      <c r="G208" s="26"/>
      <c r="H208" s="26">
        <v>1</v>
      </c>
      <c r="I208" s="26"/>
      <c r="J208" s="26"/>
      <c r="K208" s="26" t="s">
        <v>20</v>
      </c>
      <c r="L208" s="27" t="s">
        <v>43</v>
      </c>
      <c r="M208" s="27"/>
      <c r="N208" s="25" t="s">
        <v>132</v>
      </c>
      <c r="O208" s="27"/>
    </row>
    <row r="209" spans="1:15" s="7" customFormat="1" ht="14.25" customHeight="1" x14ac:dyDescent="0.25">
      <c r="A209" s="23">
        <v>1997</v>
      </c>
      <c r="B209" s="24">
        <v>42653</v>
      </c>
      <c r="C209" s="25" t="s">
        <v>43</v>
      </c>
      <c r="D209" s="26">
        <v>6</v>
      </c>
      <c r="E209" s="26">
        <v>12</v>
      </c>
      <c r="F209" s="26" t="s">
        <v>7</v>
      </c>
      <c r="G209" s="26"/>
      <c r="H209" s="26">
        <v>1</v>
      </c>
      <c r="I209" s="26"/>
      <c r="J209" s="26"/>
      <c r="K209" s="26" t="s">
        <v>22</v>
      </c>
      <c r="L209" s="27" t="s">
        <v>23</v>
      </c>
      <c r="M209" s="27"/>
      <c r="N209" s="25" t="s">
        <v>132</v>
      </c>
      <c r="O209" s="27"/>
    </row>
    <row r="210" spans="1:15" s="7" customFormat="1" ht="14.25" customHeight="1" x14ac:dyDescent="0.25">
      <c r="A210" s="23">
        <v>1997</v>
      </c>
      <c r="B210" s="24">
        <v>42660</v>
      </c>
      <c r="C210" s="25" t="s">
        <v>42</v>
      </c>
      <c r="D210" s="26">
        <v>7</v>
      </c>
      <c r="E210" s="26">
        <v>0</v>
      </c>
      <c r="F210" s="26" t="s">
        <v>6</v>
      </c>
      <c r="G210" s="26">
        <v>1</v>
      </c>
      <c r="H210" s="26"/>
      <c r="I210" s="26"/>
      <c r="J210" s="26"/>
      <c r="K210" s="26" t="s">
        <v>22</v>
      </c>
      <c r="L210" s="27" t="s">
        <v>23</v>
      </c>
      <c r="M210" s="27"/>
      <c r="N210" s="25" t="s">
        <v>132</v>
      </c>
      <c r="O210" s="27"/>
    </row>
    <row r="211" spans="1:15" s="7" customFormat="1" ht="14.25" customHeight="1" x14ac:dyDescent="0.25">
      <c r="A211" s="23">
        <v>1997</v>
      </c>
      <c r="B211" s="24">
        <v>42667</v>
      </c>
      <c r="C211" s="25" t="s">
        <v>33</v>
      </c>
      <c r="D211" s="26">
        <v>37</v>
      </c>
      <c r="E211" s="26">
        <v>7</v>
      </c>
      <c r="F211" s="26" t="s">
        <v>6</v>
      </c>
      <c r="G211" s="26">
        <v>1</v>
      </c>
      <c r="H211" s="26"/>
      <c r="I211" s="26"/>
      <c r="J211" s="26"/>
      <c r="K211" s="26" t="s">
        <v>20</v>
      </c>
      <c r="L211" s="27" t="s">
        <v>40</v>
      </c>
      <c r="M211" s="27"/>
      <c r="N211" s="25" t="s">
        <v>132</v>
      </c>
      <c r="O211" s="27"/>
    </row>
    <row r="212" spans="1:15" s="7" customFormat="1" ht="14.25" customHeight="1" x14ac:dyDescent="0.25">
      <c r="A212" s="23">
        <v>1997</v>
      </c>
      <c r="B212" s="24">
        <v>42674</v>
      </c>
      <c r="C212" s="25" t="s">
        <v>58</v>
      </c>
      <c r="D212" s="26">
        <v>13</v>
      </c>
      <c r="E212" s="26">
        <v>14</v>
      </c>
      <c r="F212" s="26" t="s">
        <v>7</v>
      </c>
      <c r="G212" s="26"/>
      <c r="H212" s="26">
        <v>1</v>
      </c>
      <c r="I212" s="26"/>
      <c r="J212" s="26"/>
      <c r="K212" s="26" t="s">
        <v>22</v>
      </c>
      <c r="L212" s="27" t="s">
        <v>23</v>
      </c>
      <c r="M212" s="27"/>
      <c r="N212" s="25" t="s">
        <v>132</v>
      </c>
      <c r="O212" s="27"/>
    </row>
    <row r="213" spans="1:15" s="7" customFormat="1" ht="14.25" customHeight="1" x14ac:dyDescent="0.25">
      <c r="A213" s="18">
        <v>1998</v>
      </c>
      <c r="B213" s="19">
        <v>42610</v>
      </c>
      <c r="C213" s="20" t="s">
        <v>24</v>
      </c>
      <c r="D213" s="21">
        <v>0</v>
      </c>
      <c r="E213" s="21">
        <v>21</v>
      </c>
      <c r="F213" s="21" t="s">
        <v>7</v>
      </c>
      <c r="G213" s="21"/>
      <c r="H213" s="21">
        <v>1</v>
      </c>
      <c r="I213" s="21"/>
      <c r="J213" s="21"/>
      <c r="K213" s="21" t="s">
        <v>22</v>
      </c>
      <c r="L213" s="22" t="s">
        <v>23</v>
      </c>
      <c r="M213" s="22"/>
      <c r="N213" s="20" t="s">
        <v>132</v>
      </c>
      <c r="O213" s="22"/>
    </row>
    <row r="214" spans="1:15" s="7" customFormat="1" ht="14.25" customHeight="1" x14ac:dyDescent="0.25">
      <c r="A214" s="18">
        <v>1998</v>
      </c>
      <c r="B214" s="19">
        <v>42617</v>
      </c>
      <c r="C214" s="20" t="s">
        <v>42</v>
      </c>
      <c r="D214" s="21">
        <v>6</v>
      </c>
      <c r="E214" s="21">
        <v>2</v>
      </c>
      <c r="F214" s="21" t="s">
        <v>6</v>
      </c>
      <c r="G214" s="21">
        <v>1</v>
      </c>
      <c r="H214" s="21"/>
      <c r="I214" s="21"/>
      <c r="J214" s="21"/>
      <c r="K214" s="21" t="s">
        <v>20</v>
      </c>
      <c r="L214" s="22" t="s">
        <v>23</v>
      </c>
      <c r="M214" s="22"/>
      <c r="N214" s="20" t="s">
        <v>132</v>
      </c>
      <c r="O214" s="22"/>
    </row>
    <row r="215" spans="1:15" s="7" customFormat="1" ht="14.25" customHeight="1" x14ac:dyDescent="0.25">
      <c r="A215" s="18">
        <v>1998</v>
      </c>
      <c r="B215" s="19">
        <v>42624</v>
      </c>
      <c r="C215" s="20" t="s">
        <v>97</v>
      </c>
      <c r="D215" s="21">
        <v>21</v>
      </c>
      <c r="E215" s="21">
        <v>28</v>
      </c>
      <c r="F215" s="21" t="s">
        <v>7</v>
      </c>
      <c r="G215" s="21"/>
      <c r="H215" s="21">
        <v>1</v>
      </c>
      <c r="I215" s="21"/>
      <c r="J215" s="21"/>
      <c r="K215" s="21" t="s">
        <v>20</v>
      </c>
      <c r="L215" s="22" t="s">
        <v>97</v>
      </c>
      <c r="M215" s="22"/>
      <c r="N215" s="20" t="s">
        <v>132</v>
      </c>
      <c r="O215" s="22"/>
    </row>
    <row r="216" spans="1:15" s="7" customFormat="1" ht="14.25" customHeight="1" x14ac:dyDescent="0.25">
      <c r="A216" s="18">
        <v>1998</v>
      </c>
      <c r="B216" s="19">
        <v>42631</v>
      </c>
      <c r="C216" s="20" t="s">
        <v>64</v>
      </c>
      <c r="D216" s="21">
        <v>10</v>
      </c>
      <c r="E216" s="21">
        <v>20</v>
      </c>
      <c r="F216" s="21" t="s">
        <v>7</v>
      </c>
      <c r="G216" s="21"/>
      <c r="H216" s="21">
        <v>1</v>
      </c>
      <c r="I216" s="21"/>
      <c r="J216" s="21"/>
      <c r="K216" s="21" t="s">
        <v>20</v>
      </c>
      <c r="L216" s="22" t="s">
        <v>31</v>
      </c>
      <c r="M216" s="22"/>
      <c r="N216" s="20" t="s">
        <v>132</v>
      </c>
      <c r="O216" s="22"/>
    </row>
    <row r="217" spans="1:15" s="7" customFormat="1" ht="14.25" customHeight="1" x14ac:dyDescent="0.25">
      <c r="A217" s="18">
        <v>1998</v>
      </c>
      <c r="B217" s="19">
        <v>42638</v>
      </c>
      <c r="C217" s="20" t="s">
        <v>82</v>
      </c>
      <c r="D217" s="21">
        <v>41</v>
      </c>
      <c r="E217" s="21">
        <v>0</v>
      </c>
      <c r="F217" s="21" t="s">
        <v>6</v>
      </c>
      <c r="G217" s="21">
        <v>1</v>
      </c>
      <c r="H217" s="21"/>
      <c r="I217" s="21"/>
      <c r="J217" s="21"/>
      <c r="K217" s="21" t="s">
        <v>22</v>
      </c>
      <c r="L217" s="22" t="s">
        <v>23</v>
      </c>
      <c r="M217" s="22"/>
      <c r="N217" s="20" t="s">
        <v>132</v>
      </c>
      <c r="O217" s="22"/>
    </row>
    <row r="218" spans="1:15" s="7" customFormat="1" ht="14.25" customHeight="1" x14ac:dyDescent="0.25">
      <c r="A218" s="18">
        <v>1998</v>
      </c>
      <c r="B218" s="19">
        <v>42645</v>
      </c>
      <c r="C218" s="20" t="s">
        <v>63</v>
      </c>
      <c r="D218" s="21">
        <v>0</v>
      </c>
      <c r="E218" s="21">
        <v>17</v>
      </c>
      <c r="F218" s="21" t="s">
        <v>7</v>
      </c>
      <c r="G218" s="21"/>
      <c r="H218" s="21">
        <v>1</v>
      </c>
      <c r="I218" s="21"/>
      <c r="J218" s="21"/>
      <c r="K218" s="21" t="s">
        <v>22</v>
      </c>
      <c r="L218" s="22" t="s">
        <v>23</v>
      </c>
      <c r="M218" s="22"/>
      <c r="N218" s="20" t="s">
        <v>132</v>
      </c>
      <c r="O218" s="22"/>
    </row>
    <row r="219" spans="1:15" s="7" customFormat="1" ht="14.25" customHeight="1" x14ac:dyDescent="0.25">
      <c r="A219" s="18">
        <v>1998</v>
      </c>
      <c r="B219" s="19">
        <v>42651</v>
      </c>
      <c r="C219" s="20" t="s">
        <v>43</v>
      </c>
      <c r="D219" s="21">
        <v>15</v>
      </c>
      <c r="E219" s="21">
        <v>13</v>
      </c>
      <c r="F219" s="21" t="s">
        <v>6</v>
      </c>
      <c r="G219" s="21">
        <v>1</v>
      </c>
      <c r="H219" s="21"/>
      <c r="I219" s="21"/>
      <c r="J219" s="21"/>
      <c r="K219" s="21" t="s">
        <v>20</v>
      </c>
      <c r="L219" s="22" t="s">
        <v>43</v>
      </c>
      <c r="M219" s="22" t="s">
        <v>96</v>
      </c>
      <c r="N219" s="20" t="s">
        <v>132</v>
      </c>
      <c r="O219" s="22"/>
    </row>
    <row r="220" spans="1:15" s="7" customFormat="1" ht="14.25" customHeight="1" x14ac:dyDescent="0.25">
      <c r="A220" s="18">
        <v>1998</v>
      </c>
      <c r="B220" s="19">
        <v>42659</v>
      </c>
      <c r="C220" s="20" t="s">
        <v>42</v>
      </c>
      <c r="D220" s="21">
        <v>6</v>
      </c>
      <c r="E220" s="21">
        <v>42</v>
      </c>
      <c r="F220" s="21" t="s">
        <v>7</v>
      </c>
      <c r="G220" s="21"/>
      <c r="H220" s="21">
        <v>1</v>
      </c>
      <c r="I220" s="21"/>
      <c r="J220" s="21"/>
      <c r="K220" s="21" t="s">
        <v>20</v>
      </c>
      <c r="L220" s="22" t="s">
        <v>23</v>
      </c>
      <c r="M220" s="22"/>
      <c r="N220" s="20" t="s">
        <v>132</v>
      </c>
      <c r="O220" s="22"/>
    </row>
    <row r="221" spans="1:15" s="7" customFormat="1" ht="14.25" customHeight="1" x14ac:dyDescent="0.25">
      <c r="A221" s="18">
        <v>1998</v>
      </c>
      <c r="B221" s="19">
        <v>42666</v>
      </c>
      <c r="C221" s="20" t="s">
        <v>33</v>
      </c>
      <c r="D221" s="21">
        <v>0</v>
      </c>
      <c r="E221" s="21">
        <v>14</v>
      </c>
      <c r="F221" s="21" t="s">
        <v>7</v>
      </c>
      <c r="G221" s="21"/>
      <c r="H221" s="21">
        <v>1</v>
      </c>
      <c r="I221" s="21"/>
      <c r="J221" s="21"/>
      <c r="K221" s="21" t="s">
        <v>22</v>
      </c>
      <c r="L221" s="22" t="s">
        <v>23</v>
      </c>
      <c r="M221" s="22"/>
      <c r="N221" s="20" t="s">
        <v>132</v>
      </c>
      <c r="O221" s="22"/>
    </row>
    <row r="222" spans="1:15" s="7" customFormat="1" ht="14.25" customHeight="1" x14ac:dyDescent="0.25">
      <c r="A222" s="18">
        <v>1998</v>
      </c>
      <c r="B222" s="19">
        <v>42673</v>
      </c>
      <c r="C222" s="20" t="s">
        <v>58</v>
      </c>
      <c r="D222" s="21">
        <v>22</v>
      </c>
      <c r="E222" s="21">
        <v>42</v>
      </c>
      <c r="F222" s="21" t="s">
        <v>7</v>
      </c>
      <c r="G222" s="21"/>
      <c r="H222" s="21">
        <v>1</v>
      </c>
      <c r="I222" s="21"/>
      <c r="J222" s="21"/>
      <c r="K222" s="21" t="s">
        <v>20</v>
      </c>
      <c r="L222" s="22" t="s">
        <v>70</v>
      </c>
      <c r="M222" s="22"/>
      <c r="N222" s="20" t="s">
        <v>132</v>
      </c>
      <c r="O222" s="22"/>
    </row>
    <row r="223" spans="1:15" s="7" customFormat="1" ht="14.25" customHeight="1" x14ac:dyDescent="0.25">
      <c r="A223" s="23">
        <v>1999</v>
      </c>
      <c r="B223" s="24">
        <v>42609</v>
      </c>
      <c r="C223" s="25" t="s">
        <v>65</v>
      </c>
      <c r="D223" s="26">
        <v>15</v>
      </c>
      <c r="E223" s="26">
        <v>26</v>
      </c>
      <c r="F223" s="26" t="s">
        <v>7</v>
      </c>
      <c r="G223" s="26"/>
      <c r="H223" s="26">
        <v>1</v>
      </c>
      <c r="I223" s="26"/>
      <c r="J223" s="26"/>
      <c r="K223" s="26" t="s">
        <v>20</v>
      </c>
      <c r="L223" s="27" t="s">
        <v>65</v>
      </c>
      <c r="M223" s="27"/>
      <c r="N223" s="25" t="s">
        <v>133</v>
      </c>
      <c r="O223" s="27"/>
    </row>
    <row r="224" spans="1:15" s="7" customFormat="1" ht="14.25" customHeight="1" x14ac:dyDescent="0.25">
      <c r="A224" s="23">
        <v>1999</v>
      </c>
      <c r="B224" s="24">
        <v>42626</v>
      </c>
      <c r="C224" s="25" t="s">
        <v>42</v>
      </c>
      <c r="D224" s="26">
        <v>19</v>
      </c>
      <c r="E224" s="26">
        <v>0</v>
      </c>
      <c r="F224" s="26" t="s">
        <v>6</v>
      </c>
      <c r="G224" s="26">
        <v>1</v>
      </c>
      <c r="H224" s="26"/>
      <c r="I224" s="26"/>
      <c r="J224" s="26"/>
      <c r="K224" s="26" t="s">
        <v>20</v>
      </c>
      <c r="L224" s="27" t="s">
        <v>23</v>
      </c>
      <c r="M224" s="27"/>
      <c r="N224" s="25" t="s">
        <v>133</v>
      </c>
      <c r="O224" s="27"/>
    </row>
    <row r="225" spans="1:15" s="7" customFormat="1" ht="14.25" customHeight="1" x14ac:dyDescent="0.25">
      <c r="A225" s="23">
        <v>1999</v>
      </c>
      <c r="B225" s="24">
        <v>42632</v>
      </c>
      <c r="C225" s="25" t="s">
        <v>54</v>
      </c>
      <c r="D225" s="26">
        <v>3</v>
      </c>
      <c r="E225" s="26">
        <v>25</v>
      </c>
      <c r="F225" s="26" t="s">
        <v>7</v>
      </c>
      <c r="G225" s="26"/>
      <c r="H225" s="26">
        <v>1</v>
      </c>
      <c r="I225" s="26"/>
      <c r="J225" s="26"/>
      <c r="K225" s="26" t="s">
        <v>22</v>
      </c>
      <c r="L225" s="27" t="s">
        <v>23</v>
      </c>
      <c r="M225" s="27"/>
      <c r="N225" s="25" t="s">
        <v>133</v>
      </c>
      <c r="O225" s="27"/>
    </row>
    <row r="226" spans="1:15" s="7" customFormat="1" ht="14.25" customHeight="1" x14ac:dyDescent="0.25">
      <c r="A226" s="23">
        <v>1999</v>
      </c>
      <c r="B226" s="24">
        <v>42637</v>
      </c>
      <c r="C226" s="25" t="s">
        <v>33</v>
      </c>
      <c r="D226" s="26">
        <v>7</v>
      </c>
      <c r="E226" s="26">
        <v>26</v>
      </c>
      <c r="F226" s="26" t="s">
        <v>7</v>
      </c>
      <c r="G226" s="26"/>
      <c r="H226" s="26">
        <v>1</v>
      </c>
      <c r="I226" s="26"/>
      <c r="J226" s="26"/>
      <c r="K226" s="26" t="s">
        <v>20</v>
      </c>
      <c r="L226" s="27" t="s">
        <v>40</v>
      </c>
      <c r="M226" s="27"/>
      <c r="N226" s="25" t="s">
        <v>133</v>
      </c>
      <c r="O226" s="27"/>
    </row>
    <row r="227" spans="1:15" s="7" customFormat="1" ht="14.25" customHeight="1" x14ac:dyDescent="0.25">
      <c r="A227" s="23">
        <v>1999</v>
      </c>
      <c r="B227" s="24">
        <v>42644</v>
      </c>
      <c r="C227" s="25" t="s">
        <v>58</v>
      </c>
      <c r="D227" s="26">
        <v>0</v>
      </c>
      <c r="E227" s="26">
        <v>19</v>
      </c>
      <c r="F227" s="26" t="s">
        <v>7</v>
      </c>
      <c r="G227" s="26"/>
      <c r="H227" s="26">
        <v>1</v>
      </c>
      <c r="I227" s="26"/>
      <c r="J227" s="26"/>
      <c r="K227" s="26" t="s">
        <v>22</v>
      </c>
      <c r="L227" s="27" t="s">
        <v>23</v>
      </c>
      <c r="M227" s="27"/>
      <c r="N227" s="25" t="s">
        <v>133</v>
      </c>
      <c r="O227" s="27"/>
    </row>
    <row r="228" spans="1:15" s="7" customFormat="1" ht="14.25" customHeight="1" x14ac:dyDescent="0.25">
      <c r="A228" s="23">
        <v>1999</v>
      </c>
      <c r="B228" s="24">
        <v>42652</v>
      </c>
      <c r="C228" s="25" t="s">
        <v>42</v>
      </c>
      <c r="D228" s="26">
        <v>13</v>
      </c>
      <c r="E228" s="26">
        <v>19</v>
      </c>
      <c r="F228" s="26" t="s">
        <v>7</v>
      </c>
      <c r="G228" s="26"/>
      <c r="H228" s="26">
        <v>1</v>
      </c>
      <c r="I228" s="26"/>
      <c r="J228" s="26"/>
      <c r="K228" s="26" t="s">
        <v>22</v>
      </c>
      <c r="L228" s="27" t="s">
        <v>23</v>
      </c>
      <c r="M228" s="27"/>
      <c r="N228" s="25" t="s">
        <v>133</v>
      </c>
      <c r="O228" s="27"/>
    </row>
    <row r="229" spans="1:15" s="7" customFormat="1" ht="14.25" customHeight="1" x14ac:dyDescent="0.25">
      <c r="A229" s="23">
        <v>1999</v>
      </c>
      <c r="B229" s="24">
        <v>42658</v>
      </c>
      <c r="C229" s="25" t="s">
        <v>43</v>
      </c>
      <c r="D229" s="26">
        <v>0</v>
      </c>
      <c r="E229" s="26">
        <v>34</v>
      </c>
      <c r="F229" s="26" t="s">
        <v>7</v>
      </c>
      <c r="G229" s="26"/>
      <c r="H229" s="26">
        <v>1</v>
      </c>
      <c r="I229" s="26"/>
      <c r="J229" s="26"/>
      <c r="K229" s="26" t="s">
        <v>22</v>
      </c>
      <c r="L229" s="27" t="s">
        <v>23</v>
      </c>
      <c r="M229" s="27"/>
      <c r="N229" s="25" t="s">
        <v>133</v>
      </c>
      <c r="O229" s="27"/>
    </row>
    <row r="230" spans="1:15" s="7" customFormat="1" ht="14.25" customHeight="1" x14ac:dyDescent="0.25">
      <c r="A230" s="23">
        <v>1999</v>
      </c>
      <c r="B230" s="24">
        <v>42665</v>
      </c>
      <c r="C230" s="25" t="s">
        <v>82</v>
      </c>
      <c r="D230" s="26">
        <v>3</v>
      </c>
      <c r="E230" s="26">
        <v>10</v>
      </c>
      <c r="F230" s="26" t="s">
        <v>7</v>
      </c>
      <c r="G230" s="26"/>
      <c r="H230" s="26">
        <v>1</v>
      </c>
      <c r="I230" s="26"/>
      <c r="J230" s="26"/>
      <c r="K230" s="26" t="s">
        <v>20</v>
      </c>
      <c r="L230" s="27" t="s">
        <v>23</v>
      </c>
      <c r="M230" s="27"/>
      <c r="N230" s="25" t="s">
        <v>133</v>
      </c>
      <c r="O230" s="27"/>
    </row>
    <row r="231" spans="1:15" s="7" customFormat="1" ht="14.25" customHeight="1" x14ac:dyDescent="0.25">
      <c r="A231" s="23">
        <v>1999</v>
      </c>
      <c r="B231" s="24">
        <v>42672</v>
      </c>
      <c r="C231" s="25" t="s">
        <v>63</v>
      </c>
      <c r="D231" s="26">
        <v>7</v>
      </c>
      <c r="E231" s="26">
        <v>34</v>
      </c>
      <c r="F231" s="26" t="s">
        <v>7</v>
      </c>
      <c r="G231" s="26"/>
      <c r="H231" s="26">
        <v>1</v>
      </c>
      <c r="I231" s="26"/>
      <c r="J231" s="26"/>
      <c r="K231" s="26" t="s">
        <v>20</v>
      </c>
      <c r="L231" s="27" t="s">
        <v>43</v>
      </c>
      <c r="M231" s="27"/>
      <c r="N231" s="25" t="s">
        <v>133</v>
      </c>
      <c r="O231" s="27"/>
    </row>
    <row r="232" spans="1:15" s="7" customFormat="1" ht="14.25" customHeight="1" x14ac:dyDescent="0.25">
      <c r="A232" s="23">
        <v>1999</v>
      </c>
      <c r="B232" s="24">
        <v>42679</v>
      </c>
      <c r="C232" s="25" t="s">
        <v>64</v>
      </c>
      <c r="D232" s="26">
        <v>7</v>
      </c>
      <c r="E232" s="26">
        <v>55</v>
      </c>
      <c r="F232" s="26" t="s">
        <v>7</v>
      </c>
      <c r="G232" s="26"/>
      <c r="H232" s="26">
        <v>1</v>
      </c>
      <c r="I232" s="26"/>
      <c r="J232" s="26"/>
      <c r="K232" s="26" t="s">
        <v>22</v>
      </c>
      <c r="L232" s="27" t="s">
        <v>23</v>
      </c>
      <c r="M232" s="27"/>
      <c r="N232" s="25" t="s">
        <v>133</v>
      </c>
      <c r="O232" s="27"/>
    </row>
    <row r="233" spans="1:15" s="7" customFormat="1" ht="14.25" customHeight="1" x14ac:dyDescent="0.25">
      <c r="A233" s="18">
        <v>2000</v>
      </c>
      <c r="B233" s="19">
        <v>42607</v>
      </c>
      <c r="C233" s="20" t="s">
        <v>65</v>
      </c>
      <c r="D233" s="21">
        <v>2</v>
      </c>
      <c r="E233" s="21">
        <v>32</v>
      </c>
      <c r="F233" s="21" t="s">
        <v>7</v>
      </c>
      <c r="G233" s="21"/>
      <c r="H233" s="21">
        <v>1</v>
      </c>
      <c r="I233" s="21"/>
      <c r="J233" s="21"/>
      <c r="K233" s="21" t="s">
        <v>22</v>
      </c>
      <c r="L233" s="22" t="s">
        <v>23</v>
      </c>
      <c r="M233" s="22"/>
      <c r="N233" s="20" t="s">
        <v>133</v>
      </c>
      <c r="O233" s="22"/>
    </row>
    <row r="234" spans="1:15" s="7" customFormat="1" ht="14.25" customHeight="1" x14ac:dyDescent="0.25">
      <c r="A234" s="18">
        <v>2000</v>
      </c>
      <c r="B234" s="19">
        <v>42621</v>
      </c>
      <c r="C234" s="20" t="s">
        <v>42</v>
      </c>
      <c r="D234" s="21">
        <v>0</v>
      </c>
      <c r="E234" s="21">
        <v>15</v>
      </c>
      <c r="F234" s="21" t="s">
        <v>7</v>
      </c>
      <c r="G234" s="21"/>
      <c r="H234" s="21">
        <v>1</v>
      </c>
      <c r="I234" s="21"/>
      <c r="J234" s="21"/>
      <c r="K234" s="21" t="s">
        <v>22</v>
      </c>
      <c r="L234" s="22" t="s">
        <v>23</v>
      </c>
      <c r="M234" s="22"/>
      <c r="N234" s="20" t="s">
        <v>133</v>
      </c>
      <c r="O234" s="22"/>
    </row>
    <row r="235" spans="1:15" s="7" customFormat="1" ht="14.25" customHeight="1" x14ac:dyDescent="0.25">
      <c r="A235" s="18">
        <v>2000</v>
      </c>
      <c r="B235" s="19">
        <v>42628</v>
      </c>
      <c r="C235" s="20" t="s">
        <v>54</v>
      </c>
      <c r="D235" s="21">
        <v>6</v>
      </c>
      <c r="E235" s="21">
        <v>62</v>
      </c>
      <c r="F235" s="21" t="s">
        <v>7</v>
      </c>
      <c r="G235" s="21"/>
      <c r="H235" s="21">
        <v>1</v>
      </c>
      <c r="I235" s="21"/>
      <c r="J235" s="21"/>
      <c r="K235" s="21" t="s">
        <v>20</v>
      </c>
      <c r="L235" s="22" t="s">
        <v>55</v>
      </c>
      <c r="M235" s="22"/>
      <c r="N235" s="20" t="s">
        <v>133</v>
      </c>
      <c r="O235" s="22"/>
    </row>
    <row r="236" spans="1:15" s="7" customFormat="1" ht="14.25" customHeight="1" x14ac:dyDescent="0.25">
      <c r="A236" s="18">
        <v>2000</v>
      </c>
      <c r="B236" s="19">
        <v>42635</v>
      </c>
      <c r="C236" s="20" t="s">
        <v>33</v>
      </c>
      <c r="D236" s="21">
        <v>0</v>
      </c>
      <c r="E236" s="21">
        <v>49</v>
      </c>
      <c r="F236" s="21" t="s">
        <v>7</v>
      </c>
      <c r="G236" s="21"/>
      <c r="H236" s="21">
        <v>1</v>
      </c>
      <c r="I236" s="21"/>
      <c r="J236" s="21"/>
      <c r="K236" s="21" t="s">
        <v>22</v>
      </c>
      <c r="L236" s="22" t="s">
        <v>23</v>
      </c>
      <c r="M236" s="22"/>
      <c r="N236" s="20" t="s">
        <v>133</v>
      </c>
      <c r="O236" s="22"/>
    </row>
    <row r="237" spans="1:15" s="7" customFormat="1" ht="14.25" customHeight="1" x14ac:dyDescent="0.25">
      <c r="A237" s="18">
        <v>2000</v>
      </c>
      <c r="B237" s="19">
        <v>42641</v>
      </c>
      <c r="C237" s="20" t="s">
        <v>58</v>
      </c>
      <c r="D237" s="21">
        <v>0</v>
      </c>
      <c r="E237" s="21">
        <v>61</v>
      </c>
      <c r="F237" s="21" t="s">
        <v>7</v>
      </c>
      <c r="G237" s="21"/>
      <c r="H237" s="21">
        <v>1</v>
      </c>
      <c r="I237" s="21"/>
      <c r="J237" s="21"/>
      <c r="K237" s="21" t="s">
        <v>20</v>
      </c>
      <c r="L237" s="22" t="s">
        <v>70</v>
      </c>
      <c r="M237" s="22"/>
      <c r="N237" s="20" t="s">
        <v>133</v>
      </c>
      <c r="O237" s="22"/>
    </row>
    <row r="238" spans="1:15" s="7" customFormat="1" ht="14.25" customHeight="1" x14ac:dyDescent="0.25">
      <c r="A238" s="18">
        <v>2000</v>
      </c>
      <c r="B238" s="19">
        <v>42649</v>
      </c>
      <c r="C238" s="20" t="s">
        <v>42</v>
      </c>
      <c r="D238" s="21">
        <v>7</v>
      </c>
      <c r="E238" s="21">
        <v>20</v>
      </c>
      <c r="F238" s="21" t="s">
        <v>7</v>
      </c>
      <c r="G238" s="21"/>
      <c r="H238" s="21">
        <v>1</v>
      </c>
      <c r="I238" s="21"/>
      <c r="J238" s="21"/>
      <c r="K238" s="21" t="s">
        <v>20</v>
      </c>
      <c r="L238" s="22" t="s">
        <v>23</v>
      </c>
      <c r="M238" s="22"/>
      <c r="N238" s="20" t="s">
        <v>133</v>
      </c>
      <c r="O238" s="22"/>
    </row>
    <row r="239" spans="1:15" s="7" customFormat="1" ht="14.25" customHeight="1" x14ac:dyDescent="0.25">
      <c r="A239" s="18">
        <v>2000</v>
      </c>
      <c r="B239" s="19">
        <v>42657</v>
      </c>
      <c r="C239" s="20" t="s">
        <v>43</v>
      </c>
      <c r="D239" s="21">
        <v>0</v>
      </c>
      <c r="E239" s="21">
        <v>14</v>
      </c>
      <c r="F239" s="21" t="s">
        <v>7</v>
      </c>
      <c r="G239" s="21"/>
      <c r="H239" s="21">
        <v>1</v>
      </c>
      <c r="I239" s="21"/>
      <c r="J239" s="21"/>
      <c r="K239" s="21" t="s">
        <v>20</v>
      </c>
      <c r="L239" s="22" t="s">
        <v>43</v>
      </c>
      <c r="M239" s="22" t="s">
        <v>96</v>
      </c>
      <c r="N239" s="20" t="s">
        <v>133</v>
      </c>
      <c r="O239" s="22"/>
    </row>
    <row r="240" spans="1:15" s="7" customFormat="1" ht="14.25" customHeight="1" x14ac:dyDescent="0.25">
      <c r="A240" s="18">
        <v>2000</v>
      </c>
      <c r="B240" s="19">
        <v>42663</v>
      </c>
      <c r="C240" s="20" t="s">
        <v>82</v>
      </c>
      <c r="D240" s="21">
        <v>7</v>
      </c>
      <c r="E240" s="21">
        <v>21</v>
      </c>
      <c r="F240" s="21" t="s">
        <v>7</v>
      </c>
      <c r="G240" s="21"/>
      <c r="H240" s="21">
        <v>1</v>
      </c>
      <c r="I240" s="21"/>
      <c r="J240" s="21"/>
      <c r="K240" s="21" t="s">
        <v>22</v>
      </c>
      <c r="L240" s="22" t="s">
        <v>23</v>
      </c>
      <c r="M240" s="22"/>
      <c r="N240" s="20" t="s">
        <v>133</v>
      </c>
      <c r="O240" s="22"/>
    </row>
    <row r="241" spans="1:15" s="7" customFormat="1" ht="14.25" customHeight="1" x14ac:dyDescent="0.25">
      <c r="A241" s="18">
        <v>2000</v>
      </c>
      <c r="B241" s="19">
        <v>42670</v>
      </c>
      <c r="C241" s="20" t="s">
        <v>63</v>
      </c>
      <c r="D241" s="21">
        <v>7</v>
      </c>
      <c r="E241" s="21">
        <v>55</v>
      </c>
      <c r="F241" s="21" t="s">
        <v>7</v>
      </c>
      <c r="G241" s="21"/>
      <c r="H241" s="21">
        <v>1</v>
      </c>
      <c r="I241" s="21"/>
      <c r="J241" s="21"/>
      <c r="K241" s="21" t="s">
        <v>22</v>
      </c>
      <c r="L241" s="22" t="s">
        <v>23</v>
      </c>
      <c r="M241" s="22"/>
      <c r="N241" s="20" t="s">
        <v>133</v>
      </c>
      <c r="O241" s="22"/>
    </row>
    <row r="242" spans="1:15" s="7" customFormat="1" ht="14.25" customHeight="1" x14ac:dyDescent="0.25">
      <c r="A242" s="18">
        <v>2000</v>
      </c>
      <c r="B242" s="19">
        <v>42677</v>
      </c>
      <c r="C242" s="20" t="s">
        <v>98</v>
      </c>
      <c r="D242" s="21">
        <v>6</v>
      </c>
      <c r="E242" s="21">
        <v>28</v>
      </c>
      <c r="F242" s="21" t="s">
        <v>7</v>
      </c>
      <c r="G242" s="21"/>
      <c r="H242" s="21">
        <v>1</v>
      </c>
      <c r="I242" s="21"/>
      <c r="J242" s="21"/>
      <c r="K242" s="21" t="s">
        <v>20</v>
      </c>
      <c r="L242" s="22" t="s">
        <v>53</v>
      </c>
      <c r="M242" s="22"/>
      <c r="N242" s="20" t="s">
        <v>133</v>
      </c>
      <c r="O242" s="22"/>
    </row>
    <row r="243" spans="1:15" s="7" customFormat="1" ht="14.25" customHeight="1" x14ac:dyDescent="0.25">
      <c r="A243" s="23">
        <v>2001</v>
      </c>
      <c r="B243" s="24">
        <v>42620</v>
      </c>
      <c r="C243" s="25" t="s">
        <v>33</v>
      </c>
      <c r="D243" s="26">
        <v>7</v>
      </c>
      <c r="E243" s="26">
        <v>62</v>
      </c>
      <c r="F243" s="26" t="s">
        <v>7</v>
      </c>
      <c r="G243" s="26"/>
      <c r="H243" s="26">
        <v>1</v>
      </c>
      <c r="I243" s="26"/>
      <c r="J243" s="26"/>
      <c r="K243" s="26"/>
      <c r="L243" s="27"/>
      <c r="M243" s="27"/>
      <c r="N243" s="25" t="s">
        <v>134</v>
      </c>
      <c r="O243" s="27"/>
    </row>
    <row r="244" spans="1:15" s="7" customFormat="1" ht="14.25" customHeight="1" x14ac:dyDescent="0.25">
      <c r="A244" s="23">
        <v>2001</v>
      </c>
      <c r="B244" s="24">
        <v>42631</v>
      </c>
      <c r="C244" s="25" t="s">
        <v>43</v>
      </c>
      <c r="D244" s="26">
        <v>6</v>
      </c>
      <c r="E244" s="26">
        <v>34</v>
      </c>
      <c r="F244" s="26" t="s">
        <v>7</v>
      </c>
      <c r="G244" s="26"/>
      <c r="H244" s="26">
        <v>1</v>
      </c>
      <c r="I244" s="26"/>
      <c r="J244" s="26"/>
      <c r="K244" s="26" t="s">
        <v>22</v>
      </c>
      <c r="L244" s="27" t="s">
        <v>23</v>
      </c>
      <c r="M244" s="27"/>
      <c r="N244" s="25" t="s">
        <v>134</v>
      </c>
      <c r="O244" s="27"/>
    </row>
    <row r="245" spans="1:15" s="7" customFormat="1" ht="14.25" customHeight="1" x14ac:dyDescent="0.25">
      <c r="A245" s="23">
        <v>2001</v>
      </c>
      <c r="B245" s="24">
        <v>42635</v>
      </c>
      <c r="C245" s="25" t="s">
        <v>63</v>
      </c>
      <c r="D245" s="26">
        <v>7</v>
      </c>
      <c r="E245" s="26">
        <v>48</v>
      </c>
      <c r="F245" s="26" t="s">
        <v>7</v>
      </c>
      <c r="G245" s="26"/>
      <c r="H245" s="26">
        <v>1</v>
      </c>
      <c r="I245" s="26"/>
      <c r="J245" s="26"/>
      <c r="K245" s="26" t="s">
        <v>22</v>
      </c>
      <c r="L245" s="27" t="s">
        <v>23</v>
      </c>
      <c r="M245" s="27"/>
      <c r="N245" s="25" t="s">
        <v>134</v>
      </c>
      <c r="O245" s="27"/>
    </row>
    <row r="246" spans="1:15" s="7" customFormat="1" ht="14.25" customHeight="1" x14ac:dyDescent="0.25">
      <c r="A246" s="23">
        <v>2001</v>
      </c>
      <c r="B246" s="24">
        <v>42641</v>
      </c>
      <c r="C246" s="25" t="s">
        <v>58</v>
      </c>
      <c r="D246" s="26">
        <v>0</v>
      </c>
      <c r="E246" s="26">
        <v>42</v>
      </c>
      <c r="F246" s="26" t="s">
        <v>7</v>
      </c>
      <c r="G246" s="26"/>
      <c r="H246" s="26">
        <v>1</v>
      </c>
      <c r="I246" s="26"/>
      <c r="J246" s="26"/>
      <c r="K246" s="26" t="s">
        <v>22</v>
      </c>
      <c r="L246" s="27" t="s">
        <v>23</v>
      </c>
      <c r="M246" s="27"/>
      <c r="N246" s="25" t="s">
        <v>134</v>
      </c>
      <c r="O246" s="27"/>
    </row>
    <row r="247" spans="1:15" s="7" customFormat="1" ht="14.25" customHeight="1" x14ac:dyDescent="0.25">
      <c r="A247" s="23">
        <v>2001</v>
      </c>
      <c r="B247" s="24">
        <v>42648</v>
      </c>
      <c r="C247" s="25" t="s">
        <v>42</v>
      </c>
      <c r="D247" s="26">
        <v>0</v>
      </c>
      <c r="E247" s="26">
        <v>41</v>
      </c>
      <c r="F247" s="26" t="s">
        <v>7</v>
      </c>
      <c r="G247" s="26"/>
      <c r="H247" s="26">
        <v>1</v>
      </c>
      <c r="I247" s="26"/>
      <c r="J247" s="26"/>
      <c r="K247" s="26" t="s">
        <v>20</v>
      </c>
      <c r="L247" s="27" t="s">
        <v>23</v>
      </c>
      <c r="M247" s="27"/>
      <c r="N247" s="25" t="s">
        <v>134</v>
      </c>
      <c r="O247" s="27"/>
    </row>
    <row r="248" spans="1:15" s="7" customFormat="1" ht="14.25" customHeight="1" x14ac:dyDescent="0.25">
      <c r="A248" s="23">
        <v>2001</v>
      </c>
      <c r="B248" s="24">
        <v>42656</v>
      </c>
      <c r="C248" s="25" t="s">
        <v>82</v>
      </c>
      <c r="D248" s="26">
        <v>27</v>
      </c>
      <c r="E248" s="26">
        <v>31</v>
      </c>
      <c r="F248" s="26" t="s">
        <v>7</v>
      </c>
      <c r="G248" s="26"/>
      <c r="H248" s="26">
        <v>1</v>
      </c>
      <c r="I248" s="26"/>
      <c r="J248" s="26"/>
      <c r="K248" s="26" t="s">
        <v>22</v>
      </c>
      <c r="L248" s="27" t="s">
        <v>23</v>
      </c>
      <c r="M248" s="27"/>
      <c r="N248" s="25" t="s">
        <v>134</v>
      </c>
      <c r="O248" s="27"/>
    </row>
    <row r="249" spans="1:15" s="7" customFormat="1" ht="14.25" customHeight="1" x14ac:dyDescent="0.25">
      <c r="A249" s="23">
        <v>2001</v>
      </c>
      <c r="B249" s="24">
        <v>42662</v>
      </c>
      <c r="C249" s="25" t="s">
        <v>67</v>
      </c>
      <c r="D249" s="26">
        <v>13</v>
      </c>
      <c r="E249" s="26">
        <v>34</v>
      </c>
      <c r="F249" s="26" t="s">
        <v>7</v>
      </c>
      <c r="G249" s="26"/>
      <c r="H249" s="26">
        <v>1</v>
      </c>
      <c r="I249" s="26"/>
      <c r="J249" s="26"/>
      <c r="K249" s="26"/>
      <c r="L249" s="27"/>
      <c r="M249" s="27"/>
      <c r="N249" s="25" t="s">
        <v>134</v>
      </c>
      <c r="O249" s="27"/>
    </row>
    <row r="250" spans="1:15" s="7" customFormat="1" ht="14.25" customHeight="1" x14ac:dyDescent="0.25">
      <c r="A250" s="23">
        <v>2001</v>
      </c>
      <c r="B250" s="24">
        <v>42669</v>
      </c>
      <c r="C250" s="25" t="s">
        <v>58</v>
      </c>
      <c r="D250" s="26">
        <v>8</v>
      </c>
      <c r="E250" s="26">
        <v>56</v>
      </c>
      <c r="F250" s="26" t="s">
        <v>7</v>
      </c>
      <c r="G250" s="26"/>
      <c r="H250" s="26">
        <v>1</v>
      </c>
      <c r="I250" s="26"/>
      <c r="J250" s="26"/>
      <c r="K250" s="26" t="s">
        <v>20</v>
      </c>
      <c r="L250" s="27" t="s">
        <v>70</v>
      </c>
      <c r="M250" s="27"/>
      <c r="N250" s="25" t="s">
        <v>134</v>
      </c>
      <c r="O250" s="27"/>
    </row>
    <row r="251" spans="1:15" s="7" customFormat="1" ht="14.25" customHeight="1" x14ac:dyDescent="0.25">
      <c r="A251" s="23">
        <v>2001</v>
      </c>
      <c r="B251" s="24">
        <v>42676</v>
      </c>
      <c r="C251" s="25" t="s">
        <v>42</v>
      </c>
      <c r="D251" s="26">
        <v>6</v>
      </c>
      <c r="E251" s="26">
        <v>32</v>
      </c>
      <c r="F251" s="26" t="s">
        <v>7</v>
      </c>
      <c r="G251" s="26"/>
      <c r="H251" s="26">
        <v>1</v>
      </c>
      <c r="I251" s="26"/>
      <c r="J251" s="26"/>
      <c r="K251" s="26" t="s">
        <v>22</v>
      </c>
      <c r="L251" s="27" t="s">
        <v>23</v>
      </c>
      <c r="M251" s="27"/>
      <c r="N251" s="25" t="s">
        <v>134</v>
      </c>
      <c r="O251" s="27"/>
    </row>
    <row r="252" spans="1:15" s="7" customFormat="1" ht="14.25" customHeight="1" x14ac:dyDescent="0.25">
      <c r="A252" s="23">
        <v>2001</v>
      </c>
      <c r="B252" s="24">
        <v>42683</v>
      </c>
      <c r="C252" s="25" t="s">
        <v>82</v>
      </c>
      <c r="D252" s="26">
        <v>12</v>
      </c>
      <c r="E252" s="26">
        <v>30</v>
      </c>
      <c r="F252" s="26" t="s">
        <v>7</v>
      </c>
      <c r="G252" s="26"/>
      <c r="H252" s="26">
        <v>1</v>
      </c>
      <c r="I252" s="26"/>
      <c r="J252" s="26"/>
      <c r="K252" s="26" t="s">
        <v>20</v>
      </c>
      <c r="L252" s="27" t="s">
        <v>23</v>
      </c>
      <c r="M252" s="27"/>
      <c r="N252" s="25" t="s">
        <v>134</v>
      </c>
      <c r="O252" s="27"/>
    </row>
    <row r="253" spans="1:15" s="7" customFormat="1" ht="14.25" customHeight="1" x14ac:dyDescent="0.25">
      <c r="A253" s="18">
        <v>2002</v>
      </c>
      <c r="B253" s="19">
        <v>42618</v>
      </c>
      <c r="C253" s="20" t="s">
        <v>33</v>
      </c>
      <c r="D253" s="21">
        <v>0</v>
      </c>
      <c r="E253" s="21">
        <v>35</v>
      </c>
      <c r="F253" s="21" t="s">
        <v>7</v>
      </c>
      <c r="G253" s="21"/>
      <c r="H253" s="21">
        <v>1</v>
      </c>
      <c r="I253" s="21"/>
      <c r="J253" s="21"/>
      <c r="K253" s="21" t="s">
        <v>20</v>
      </c>
      <c r="L253" s="22" t="s">
        <v>40</v>
      </c>
      <c r="M253" s="22"/>
      <c r="N253" s="20" t="s">
        <v>99</v>
      </c>
      <c r="O253" s="22"/>
    </row>
    <row r="254" spans="1:15" s="7" customFormat="1" ht="14.25" customHeight="1" x14ac:dyDescent="0.25">
      <c r="A254" s="18">
        <v>2002</v>
      </c>
      <c r="B254" s="19">
        <v>42626</v>
      </c>
      <c r="C254" s="20" t="s">
        <v>43</v>
      </c>
      <c r="D254" s="21">
        <v>10</v>
      </c>
      <c r="E254" s="21">
        <v>30</v>
      </c>
      <c r="F254" s="21" t="s">
        <v>7</v>
      </c>
      <c r="G254" s="21"/>
      <c r="H254" s="21">
        <v>1</v>
      </c>
      <c r="I254" s="21"/>
      <c r="J254" s="21"/>
      <c r="K254" s="21" t="s">
        <v>20</v>
      </c>
      <c r="L254" s="22" t="s">
        <v>43</v>
      </c>
      <c r="M254" s="22" t="s">
        <v>96</v>
      </c>
      <c r="N254" s="20" t="s">
        <v>99</v>
      </c>
      <c r="O254" s="22"/>
    </row>
    <row r="255" spans="1:15" s="7" customFormat="1" ht="14.25" customHeight="1" x14ac:dyDescent="0.25">
      <c r="A255" s="18">
        <v>2002</v>
      </c>
      <c r="B255" s="19">
        <v>42633</v>
      </c>
      <c r="C255" s="20" t="s">
        <v>63</v>
      </c>
      <c r="D255" s="21">
        <v>0</v>
      </c>
      <c r="E255" s="21">
        <v>39</v>
      </c>
      <c r="F255" s="21" t="s">
        <v>7</v>
      </c>
      <c r="G255" s="21"/>
      <c r="H255" s="21">
        <v>1</v>
      </c>
      <c r="I255" s="21"/>
      <c r="J255" s="21"/>
      <c r="K255" s="21" t="s">
        <v>20</v>
      </c>
      <c r="L255" s="22" t="s">
        <v>43</v>
      </c>
      <c r="M255" s="22"/>
      <c r="N255" s="20" t="s">
        <v>99</v>
      </c>
      <c r="O255" s="22"/>
    </row>
    <row r="256" spans="1:15" s="7" customFormat="1" ht="14.25" customHeight="1" x14ac:dyDescent="0.25">
      <c r="A256" s="18">
        <v>2002</v>
      </c>
      <c r="B256" s="19">
        <v>42641</v>
      </c>
      <c r="C256" s="20" t="s">
        <v>58</v>
      </c>
      <c r="D256" s="21">
        <v>6</v>
      </c>
      <c r="E256" s="21">
        <v>34</v>
      </c>
      <c r="F256" s="21" t="s">
        <v>7</v>
      </c>
      <c r="G256" s="21"/>
      <c r="H256" s="21">
        <v>1</v>
      </c>
      <c r="I256" s="21"/>
      <c r="J256" s="21"/>
      <c r="K256" s="21" t="s">
        <v>20</v>
      </c>
      <c r="L256" s="22" t="s">
        <v>70</v>
      </c>
      <c r="M256" s="22"/>
      <c r="N256" s="20" t="s">
        <v>99</v>
      </c>
      <c r="O256" s="22"/>
    </row>
    <row r="257" spans="1:15" s="7" customFormat="1" ht="14.25" customHeight="1" x14ac:dyDescent="0.25">
      <c r="A257" s="18">
        <v>2002</v>
      </c>
      <c r="B257" s="19">
        <v>42647</v>
      </c>
      <c r="C257" s="20" t="s">
        <v>42</v>
      </c>
      <c r="D257" s="21">
        <v>15</v>
      </c>
      <c r="E257" s="21">
        <v>14</v>
      </c>
      <c r="F257" s="21" t="s">
        <v>6</v>
      </c>
      <c r="G257" s="21">
        <v>1</v>
      </c>
      <c r="H257" s="21"/>
      <c r="I257" s="21"/>
      <c r="J257" s="21"/>
      <c r="K257" s="21" t="s">
        <v>22</v>
      </c>
      <c r="L257" s="22" t="s">
        <v>23</v>
      </c>
      <c r="M257" s="22"/>
      <c r="N257" s="20" t="s">
        <v>99</v>
      </c>
      <c r="O257" s="22"/>
    </row>
    <row r="258" spans="1:15" s="7" customFormat="1" ht="14.25" customHeight="1" x14ac:dyDescent="0.25">
      <c r="A258" s="18">
        <v>2002</v>
      </c>
      <c r="B258" s="19">
        <v>42671</v>
      </c>
      <c r="C258" s="20" t="s">
        <v>82</v>
      </c>
      <c r="D258" s="21">
        <v>7</v>
      </c>
      <c r="E258" s="21">
        <v>13</v>
      </c>
      <c r="F258" s="21" t="s">
        <v>7</v>
      </c>
      <c r="G258" s="21"/>
      <c r="H258" s="21">
        <v>1</v>
      </c>
      <c r="I258" s="21"/>
      <c r="J258" s="21"/>
      <c r="K258" s="21" t="s">
        <v>20</v>
      </c>
      <c r="L258" s="22" t="s">
        <v>23</v>
      </c>
      <c r="M258" s="22"/>
      <c r="N258" s="20" t="s">
        <v>99</v>
      </c>
      <c r="O258" s="22"/>
    </row>
    <row r="259" spans="1:15" s="7" customFormat="1" ht="14.25" customHeight="1" x14ac:dyDescent="0.25">
      <c r="A259" s="18">
        <v>2002</v>
      </c>
      <c r="B259" s="19">
        <v>42675</v>
      </c>
      <c r="C259" s="20" t="s">
        <v>58</v>
      </c>
      <c r="D259" s="21">
        <v>13</v>
      </c>
      <c r="E259" s="21">
        <v>14</v>
      </c>
      <c r="F259" s="21" t="s">
        <v>7</v>
      </c>
      <c r="G259" s="21"/>
      <c r="H259" s="21">
        <v>1</v>
      </c>
      <c r="I259" s="21"/>
      <c r="J259" s="21"/>
      <c r="K259" s="21"/>
      <c r="L259" s="22"/>
      <c r="M259" s="22"/>
      <c r="N259" s="20" t="s">
        <v>99</v>
      </c>
      <c r="O259" s="22"/>
    </row>
    <row r="260" spans="1:15" s="7" customFormat="1" ht="14.25" customHeight="1" x14ac:dyDescent="0.25">
      <c r="A260" s="18">
        <v>2002</v>
      </c>
      <c r="B260" s="19">
        <v>42679</v>
      </c>
      <c r="C260" s="20" t="s">
        <v>67</v>
      </c>
      <c r="D260" s="21">
        <v>0</v>
      </c>
      <c r="E260" s="21">
        <v>6</v>
      </c>
      <c r="F260" s="21" t="s">
        <v>7</v>
      </c>
      <c r="G260" s="21"/>
      <c r="H260" s="21">
        <v>1</v>
      </c>
      <c r="I260" s="21"/>
      <c r="J260" s="21"/>
      <c r="K260" s="21"/>
      <c r="L260" s="22"/>
      <c r="M260" s="22"/>
      <c r="N260" s="20" t="s">
        <v>99</v>
      </c>
      <c r="O260" s="22"/>
    </row>
    <row r="261" spans="1:15" s="7" customFormat="1" ht="14.25" customHeight="1" x14ac:dyDescent="0.25">
      <c r="A261" s="18">
        <v>2002</v>
      </c>
      <c r="B261" s="19">
        <v>42683</v>
      </c>
      <c r="C261" s="20" t="s">
        <v>42</v>
      </c>
      <c r="D261" s="21">
        <v>28</v>
      </c>
      <c r="E261" s="21">
        <v>0</v>
      </c>
      <c r="F261" s="21" t="s">
        <v>6</v>
      </c>
      <c r="G261" s="21">
        <v>1</v>
      </c>
      <c r="H261" s="21"/>
      <c r="I261" s="21"/>
      <c r="J261" s="21"/>
      <c r="K261" s="21" t="s">
        <v>20</v>
      </c>
      <c r="L261" s="22" t="s">
        <v>23</v>
      </c>
      <c r="M261" s="22"/>
      <c r="N261" s="20" t="s">
        <v>99</v>
      </c>
      <c r="O261" s="22"/>
    </row>
    <row r="262" spans="1:15" s="7" customFormat="1" ht="14.25" customHeight="1" x14ac:dyDescent="0.25">
      <c r="A262" s="18">
        <v>2002</v>
      </c>
      <c r="B262" s="19">
        <v>42689</v>
      </c>
      <c r="C262" s="20" t="s">
        <v>82</v>
      </c>
      <c r="D262" s="21">
        <v>0</v>
      </c>
      <c r="E262" s="21">
        <v>6</v>
      </c>
      <c r="F262" s="21" t="s">
        <v>7</v>
      </c>
      <c r="G262" s="21"/>
      <c r="H262" s="21">
        <v>1</v>
      </c>
      <c r="I262" s="21"/>
      <c r="J262" s="21" t="s">
        <v>62</v>
      </c>
      <c r="K262" s="21" t="s">
        <v>22</v>
      </c>
      <c r="L262" s="22" t="s">
        <v>23</v>
      </c>
      <c r="M262" s="22"/>
      <c r="N262" s="20" t="s">
        <v>99</v>
      </c>
      <c r="O262" s="22"/>
    </row>
    <row r="263" spans="1:15" s="7" customFormat="1" ht="14.25" customHeight="1" x14ac:dyDescent="0.25">
      <c r="A263" s="23">
        <v>2003</v>
      </c>
      <c r="B263" s="24">
        <v>42619</v>
      </c>
      <c r="C263" s="25" t="s">
        <v>33</v>
      </c>
      <c r="D263" s="26">
        <v>10</v>
      </c>
      <c r="E263" s="26">
        <v>21</v>
      </c>
      <c r="F263" s="26" t="s">
        <v>7</v>
      </c>
      <c r="G263" s="26"/>
      <c r="H263" s="26">
        <v>1</v>
      </c>
      <c r="I263" s="26"/>
      <c r="J263" s="26"/>
      <c r="K263" s="26" t="s">
        <v>20</v>
      </c>
      <c r="L263" s="27" t="s">
        <v>40</v>
      </c>
      <c r="M263" s="27"/>
      <c r="N263" s="25" t="s">
        <v>99</v>
      </c>
      <c r="O263" s="27"/>
    </row>
    <row r="264" spans="1:15" s="7" customFormat="1" ht="14.25" customHeight="1" x14ac:dyDescent="0.25">
      <c r="A264" s="23">
        <v>2003</v>
      </c>
      <c r="B264" s="24">
        <v>42625</v>
      </c>
      <c r="C264" s="25" t="s">
        <v>43</v>
      </c>
      <c r="D264" s="26">
        <v>10</v>
      </c>
      <c r="E264" s="26">
        <v>7</v>
      </c>
      <c r="F264" s="26" t="s">
        <v>6</v>
      </c>
      <c r="G264" s="26">
        <v>1</v>
      </c>
      <c r="H264" s="26"/>
      <c r="I264" s="26"/>
      <c r="J264" s="26"/>
      <c r="K264" s="26" t="s">
        <v>22</v>
      </c>
      <c r="L264" s="27" t="s">
        <v>23</v>
      </c>
      <c r="M264" s="27"/>
      <c r="N264" s="25" t="s">
        <v>99</v>
      </c>
      <c r="O264" s="27"/>
    </row>
    <row r="265" spans="1:15" s="7" customFormat="1" ht="14.25" customHeight="1" x14ac:dyDescent="0.25">
      <c r="A265" s="23">
        <v>2003</v>
      </c>
      <c r="B265" s="24">
        <v>42635</v>
      </c>
      <c r="C265" s="25" t="s">
        <v>63</v>
      </c>
      <c r="D265" s="26">
        <v>0</v>
      </c>
      <c r="E265" s="26">
        <v>21</v>
      </c>
      <c r="F265" s="26" t="s">
        <v>7</v>
      </c>
      <c r="G265" s="26"/>
      <c r="H265" s="26">
        <v>1</v>
      </c>
      <c r="I265" s="26"/>
      <c r="J265" s="26"/>
      <c r="K265" s="26" t="s">
        <v>22</v>
      </c>
      <c r="L265" s="27" t="s">
        <v>23</v>
      </c>
      <c r="M265" s="27"/>
      <c r="N265" s="25" t="s">
        <v>99</v>
      </c>
      <c r="O265" s="27"/>
    </row>
    <row r="266" spans="1:15" s="7" customFormat="1" ht="14.25" customHeight="1" x14ac:dyDescent="0.25">
      <c r="A266" s="23">
        <v>2003</v>
      </c>
      <c r="B266" s="24">
        <v>42640</v>
      </c>
      <c r="C266" s="25" t="s">
        <v>58</v>
      </c>
      <c r="D266" s="26">
        <v>9</v>
      </c>
      <c r="E266" s="26">
        <v>0</v>
      </c>
      <c r="F266" s="26" t="s">
        <v>6</v>
      </c>
      <c r="G266" s="26">
        <v>1</v>
      </c>
      <c r="H266" s="26"/>
      <c r="I266" s="26"/>
      <c r="J266" s="26"/>
      <c r="K266" s="26"/>
      <c r="L266" s="27"/>
      <c r="M266" s="27"/>
      <c r="N266" s="25" t="s">
        <v>99</v>
      </c>
      <c r="O266" s="27"/>
    </row>
    <row r="267" spans="1:15" s="7" customFormat="1" ht="14.25" customHeight="1" x14ac:dyDescent="0.25">
      <c r="A267" s="23">
        <v>2003</v>
      </c>
      <c r="B267" s="24">
        <v>42646</v>
      </c>
      <c r="C267" s="25" t="s">
        <v>42</v>
      </c>
      <c r="D267" s="26">
        <v>21</v>
      </c>
      <c r="E267" s="26">
        <v>28</v>
      </c>
      <c r="F267" s="26" t="s">
        <v>7</v>
      </c>
      <c r="G267" s="26"/>
      <c r="H267" s="26">
        <v>1</v>
      </c>
      <c r="I267" s="26"/>
      <c r="J267" s="26"/>
      <c r="K267" s="26" t="s">
        <v>22</v>
      </c>
      <c r="L267" s="27" t="s">
        <v>23</v>
      </c>
      <c r="M267" s="27"/>
      <c r="N267" s="25" t="s">
        <v>99</v>
      </c>
      <c r="O267" s="27"/>
    </row>
    <row r="268" spans="1:15" s="7" customFormat="1" ht="14.25" customHeight="1" x14ac:dyDescent="0.25">
      <c r="A268" s="23">
        <v>2003</v>
      </c>
      <c r="B268" s="24">
        <v>42654</v>
      </c>
      <c r="C268" s="25" t="s">
        <v>82</v>
      </c>
      <c r="D268" s="26">
        <v>10</v>
      </c>
      <c r="E268" s="26">
        <v>21</v>
      </c>
      <c r="F268" s="26" t="s">
        <v>7</v>
      </c>
      <c r="G268" s="26"/>
      <c r="H268" s="26">
        <v>1</v>
      </c>
      <c r="I268" s="26"/>
      <c r="J268" s="26"/>
      <c r="K268" s="26" t="s">
        <v>22</v>
      </c>
      <c r="L268" s="27" t="s">
        <v>23</v>
      </c>
      <c r="M268" s="27"/>
      <c r="N268" s="25" t="s">
        <v>99</v>
      </c>
      <c r="O268" s="27"/>
    </row>
    <row r="269" spans="1:15" s="7" customFormat="1" ht="14.25" customHeight="1" x14ac:dyDescent="0.25">
      <c r="A269" s="23">
        <v>2003</v>
      </c>
      <c r="B269" s="24">
        <v>42660</v>
      </c>
      <c r="C269" s="25" t="s">
        <v>67</v>
      </c>
      <c r="D269" s="26">
        <v>9</v>
      </c>
      <c r="E269" s="26">
        <v>6</v>
      </c>
      <c r="F269" s="26" t="s">
        <v>6</v>
      </c>
      <c r="G269" s="26">
        <v>1</v>
      </c>
      <c r="H269" s="26"/>
      <c r="I269" s="26"/>
      <c r="J269" s="26"/>
      <c r="K269" s="26" t="s">
        <v>20</v>
      </c>
      <c r="L269" s="27" t="s">
        <v>43</v>
      </c>
      <c r="M269" s="27"/>
      <c r="N269" s="25" t="s">
        <v>99</v>
      </c>
      <c r="O269" s="27"/>
    </row>
    <row r="270" spans="1:15" s="7" customFormat="1" ht="14.25" customHeight="1" x14ac:dyDescent="0.25">
      <c r="A270" s="23">
        <v>2003</v>
      </c>
      <c r="B270" s="24">
        <v>42667</v>
      </c>
      <c r="C270" s="25" t="s">
        <v>58</v>
      </c>
      <c r="D270" s="26">
        <v>9</v>
      </c>
      <c r="E270" s="26">
        <v>47</v>
      </c>
      <c r="F270" s="26" t="s">
        <v>7</v>
      </c>
      <c r="G270" s="26"/>
      <c r="H270" s="26">
        <v>1</v>
      </c>
      <c r="I270" s="26"/>
      <c r="J270" s="26"/>
      <c r="K270" s="26" t="s">
        <v>20</v>
      </c>
      <c r="L270" s="27" t="s">
        <v>70</v>
      </c>
      <c r="M270" s="27"/>
      <c r="N270" s="25" t="s">
        <v>99</v>
      </c>
      <c r="O270" s="27"/>
    </row>
    <row r="271" spans="1:15" s="7" customFormat="1" ht="14.25" customHeight="1" x14ac:dyDescent="0.25">
      <c r="A271" s="23">
        <v>2003</v>
      </c>
      <c r="B271" s="24">
        <v>42674</v>
      </c>
      <c r="C271" s="25" t="s">
        <v>42</v>
      </c>
      <c r="D271" s="26">
        <v>30</v>
      </c>
      <c r="E271" s="26">
        <v>27</v>
      </c>
      <c r="F271" s="26" t="s">
        <v>6</v>
      </c>
      <c r="G271" s="26">
        <v>1</v>
      </c>
      <c r="H271" s="26"/>
      <c r="I271" s="26"/>
      <c r="J271" s="26"/>
      <c r="K271" s="26" t="s">
        <v>20</v>
      </c>
      <c r="L271" s="27" t="s">
        <v>23</v>
      </c>
      <c r="M271" s="27"/>
      <c r="N271" s="25" t="s">
        <v>99</v>
      </c>
      <c r="O271" s="27"/>
    </row>
    <row r="272" spans="1:15" s="7" customFormat="1" ht="14.25" customHeight="1" x14ac:dyDescent="0.25">
      <c r="A272" s="23">
        <v>2003</v>
      </c>
      <c r="B272" s="24">
        <v>42682</v>
      </c>
      <c r="C272" s="25" t="s">
        <v>82</v>
      </c>
      <c r="D272" s="26">
        <v>11</v>
      </c>
      <c r="E272" s="26">
        <v>28</v>
      </c>
      <c r="F272" s="26" t="s">
        <v>7</v>
      </c>
      <c r="G272" s="26"/>
      <c r="H272" s="26">
        <v>1</v>
      </c>
      <c r="I272" s="26"/>
      <c r="J272" s="26"/>
      <c r="K272" s="26" t="s">
        <v>20</v>
      </c>
      <c r="L272" s="27" t="s">
        <v>23</v>
      </c>
      <c r="M272" s="27"/>
      <c r="N272" s="25" t="s">
        <v>99</v>
      </c>
      <c r="O272" s="27"/>
    </row>
    <row r="273" spans="1:15" s="7" customFormat="1" ht="14.25" customHeight="1" x14ac:dyDescent="0.25">
      <c r="A273" s="18">
        <v>2004</v>
      </c>
      <c r="B273" s="19">
        <v>42623</v>
      </c>
      <c r="C273" s="20" t="s">
        <v>33</v>
      </c>
      <c r="D273" s="21">
        <v>7</v>
      </c>
      <c r="E273" s="21">
        <v>24</v>
      </c>
      <c r="F273" s="21" t="s">
        <v>7</v>
      </c>
      <c r="G273" s="21"/>
      <c r="H273" s="21">
        <v>1</v>
      </c>
      <c r="I273" s="21"/>
      <c r="J273" s="21"/>
      <c r="K273" s="21" t="s">
        <v>22</v>
      </c>
      <c r="L273" s="22" t="s">
        <v>23</v>
      </c>
      <c r="M273" s="22"/>
      <c r="N273" s="20" t="s">
        <v>99</v>
      </c>
      <c r="O273" s="22"/>
    </row>
    <row r="274" spans="1:15" s="7" customFormat="1" ht="14.25" customHeight="1" x14ac:dyDescent="0.25">
      <c r="A274" s="18">
        <v>2004</v>
      </c>
      <c r="B274" s="19">
        <v>42633</v>
      </c>
      <c r="C274" s="20" t="s">
        <v>43</v>
      </c>
      <c r="D274" s="21">
        <v>28</v>
      </c>
      <c r="E274" s="21">
        <v>7</v>
      </c>
      <c r="F274" s="21" t="s">
        <v>6</v>
      </c>
      <c r="G274" s="21">
        <v>1</v>
      </c>
      <c r="H274" s="21"/>
      <c r="I274" s="21"/>
      <c r="J274" s="21"/>
      <c r="K274" s="21" t="s">
        <v>20</v>
      </c>
      <c r="L274" s="22" t="s">
        <v>43</v>
      </c>
      <c r="M274" s="22" t="s">
        <v>96</v>
      </c>
      <c r="N274" s="20" t="s">
        <v>99</v>
      </c>
      <c r="O274" s="22"/>
    </row>
    <row r="275" spans="1:15" s="7" customFormat="1" ht="14.25" customHeight="1" x14ac:dyDescent="0.25">
      <c r="A275" s="18">
        <v>2004</v>
      </c>
      <c r="B275" s="19">
        <v>42636</v>
      </c>
      <c r="C275" s="20" t="s">
        <v>63</v>
      </c>
      <c r="D275" s="21">
        <v>10</v>
      </c>
      <c r="E275" s="21">
        <v>28</v>
      </c>
      <c r="F275" s="21" t="s">
        <v>7</v>
      </c>
      <c r="G275" s="21"/>
      <c r="H275" s="21">
        <v>1</v>
      </c>
      <c r="I275" s="21"/>
      <c r="J275" s="21"/>
      <c r="K275" s="21" t="s">
        <v>20</v>
      </c>
      <c r="L275" s="22" t="s">
        <v>43</v>
      </c>
      <c r="M275" s="22"/>
      <c r="N275" s="20" t="s">
        <v>99</v>
      </c>
      <c r="O275" s="22"/>
    </row>
    <row r="276" spans="1:15" s="7" customFormat="1" ht="14.25" customHeight="1" x14ac:dyDescent="0.25">
      <c r="A276" s="18">
        <v>2004</v>
      </c>
      <c r="B276" s="19">
        <v>42644</v>
      </c>
      <c r="C276" s="20" t="s">
        <v>58</v>
      </c>
      <c r="D276" s="21">
        <v>13</v>
      </c>
      <c r="E276" s="21">
        <v>10</v>
      </c>
      <c r="F276" s="21" t="s">
        <v>6</v>
      </c>
      <c r="G276" s="21">
        <v>1</v>
      </c>
      <c r="H276" s="21"/>
      <c r="I276" s="21"/>
      <c r="J276" s="21"/>
      <c r="K276" s="21" t="s">
        <v>20</v>
      </c>
      <c r="L276" s="22" t="s">
        <v>70</v>
      </c>
      <c r="M276" s="22"/>
      <c r="N276" s="20" t="s">
        <v>99</v>
      </c>
      <c r="O276" s="22"/>
    </row>
    <row r="277" spans="1:15" s="7" customFormat="1" ht="14.25" customHeight="1" x14ac:dyDescent="0.25">
      <c r="A277" s="18">
        <v>2004</v>
      </c>
      <c r="B277" s="19">
        <v>42652</v>
      </c>
      <c r="C277" s="20" t="s">
        <v>42</v>
      </c>
      <c r="D277" s="21">
        <v>34</v>
      </c>
      <c r="E277" s="21">
        <v>35</v>
      </c>
      <c r="F277" s="21" t="s">
        <v>7</v>
      </c>
      <c r="G277" s="21"/>
      <c r="H277" s="21">
        <v>1</v>
      </c>
      <c r="I277" s="21"/>
      <c r="J277" s="21"/>
      <c r="K277" s="21" t="s">
        <v>22</v>
      </c>
      <c r="L277" s="22" t="s">
        <v>23</v>
      </c>
      <c r="M277" s="22"/>
      <c r="N277" s="20" t="s">
        <v>99</v>
      </c>
      <c r="O277" s="22"/>
    </row>
    <row r="278" spans="1:15" s="7" customFormat="1" ht="14.25" customHeight="1" x14ac:dyDescent="0.25">
      <c r="A278" s="18">
        <v>2004</v>
      </c>
      <c r="B278" s="19">
        <v>42658</v>
      </c>
      <c r="C278" s="20" t="s">
        <v>82</v>
      </c>
      <c r="D278" s="21">
        <v>14</v>
      </c>
      <c r="E278" s="21">
        <v>21</v>
      </c>
      <c r="F278" s="21" t="s">
        <v>7</v>
      </c>
      <c r="G278" s="21"/>
      <c r="H278" s="21">
        <v>1</v>
      </c>
      <c r="I278" s="21"/>
      <c r="J278" s="21"/>
      <c r="K278" s="21" t="s">
        <v>20</v>
      </c>
      <c r="L278" s="22" t="s">
        <v>23</v>
      </c>
      <c r="M278" s="22"/>
      <c r="N278" s="20" t="s">
        <v>99</v>
      </c>
      <c r="O278" s="22"/>
    </row>
    <row r="279" spans="1:15" s="7" customFormat="1" ht="14.25" customHeight="1" x14ac:dyDescent="0.25">
      <c r="A279" s="18">
        <v>2004</v>
      </c>
      <c r="B279" s="19">
        <v>42665</v>
      </c>
      <c r="C279" s="20" t="s">
        <v>67</v>
      </c>
      <c r="D279" s="21">
        <v>7</v>
      </c>
      <c r="E279" s="21">
        <v>9</v>
      </c>
      <c r="F279" s="21" t="s">
        <v>7</v>
      </c>
      <c r="G279" s="21"/>
      <c r="H279" s="21">
        <v>1</v>
      </c>
      <c r="I279" s="21"/>
      <c r="J279" s="21"/>
      <c r="K279" s="21" t="s">
        <v>22</v>
      </c>
      <c r="L279" s="22" t="s">
        <v>23</v>
      </c>
      <c r="M279" s="22"/>
      <c r="N279" s="20" t="s">
        <v>99</v>
      </c>
      <c r="O279" s="22"/>
    </row>
    <row r="280" spans="1:15" s="7" customFormat="1" ht="14.25" customHeight="1" x14ac:dyDescent="0.25">
      <c r="A280" s="18">
        <v>2004</v>
      </c>
      <c r="B280" s="19">
        <v>42672</v>
      </c>
      <c r="C280" s="20" t="s">
        <v>58</v>
      </c>
      <c r="D280" s="21">
        <v>13</v>
      </c>
      <c r="E280" s="21">
        <v>41</v>
      </c>
      <c r="F280" s="21" t="s">
        <v>7</v>
      </c>
      <c r="G280" s="21"/>
      <c r="H280" s="21">
        <v>1</v>
      </c>
      <c r="I280" s="21"/>
      <c r="J280" s="21"/>
      <c r="K280" s="21" t="s">
        <v>22</v>
      </c>
      <c r="L280" s="22" t="s">
        <v>23</v>
      </c>
      <c r="M280" s="22"/>
      <c r="N280" s="20" t="s">
        <v>99</v>
      </c>
      <c r="O280" s="22"/>
    </row>
    <row r="281" spans="1:15" s="7" customFormat="1" ht="14.25" customHeight="1" x14ac:dyDescent="0.25">
      <c r="A281" s="18">
        <v>2004</v>
      </c>
      <c r="B281" s="19">
        <v>42679</v>
      </c>
      <c r="C281" s="20" t="s">
        <v>42</v>
      </c>
      <c r="D281" s="21">
        <v>6</v>
      </c>
      <c r="E281" s="21">
        <v>20</v>
      </c>
      <c r="F281" s="21" t="s">
        <v>7</v>
      </c>
      <c r="G281" s="21"/>
      <c r="H281" s="21">
        <v>1</v>
      </c>
      <c r="I281" s="21"/>
      <c r="J281" s="21"/>
      <c r="K281" s="21" t="s">
        <v>20</v>
      </c>
      <c r="L281" s="22" t="s">
        <v>23</v>
      </c>
      <c r="M281" s="22"/>
      <c r="N281" s="20" t="s">
        <v>99</v>
      </c>
      <c r="O281" s="22"/>
    </row>
    <row r="282" spans="1:15" s="7" customFormat="1" ht="14.25" customHeight="1" x14ac:dyDescent="0.25">
      <c r="A282" s="18">
        <v>2004</v>
      </c>
      <c r="B282" s="19">
        <v>42687</v>
      </c>
      <c r="C282" s="20" t="s">
        <v>82</v>
      </c>
      <c r="D282" s="21">
        <v>21</v>
      </c>
      <c r="E282" s="21">
        <v>12</v>
      </c>
      <c r="F282" s="21" t="s">
        <v>6</v>
      </c>
      <c r="G282" s="21">
        <v>1</v>
      </c>
      <c r="H282" s="21"/>
      <c r="I282" s="21"/>
      <c r="J282" s="21"/>
      <c r="K282" s="21" t="s">
        <v>22</v>
      </c>
      <c r="L282" s="22" t="s">
        <v>23</v>
      </c>
      <c r="M282" s="22"/>
      <c r="N282" s="20" t="s">
        <v>99</v>
      </c>
      <c r="O282" s="22"/>
    </row>
    <row r="283" spans="1:15" s="7" customFormat="1" ht="14.25" customHeight="1" x14ac:dyDescent="0.25">
      <c r="A283" s="23">
        <v>2005</v>
      </c>
      <c r="B283" s="24">
        <v>42622</v>
      </c>
      <c r="C283" s="25" t="s">
        <v>64</v>
      </c>
      <c r="D283" s="26">
        <v>16</v>
      </c>
      <c r="E283" s="26">
        <v>14</v>
      </c>
      <c r="F283" s="26" t="s">
        <v>6</v>
      </c>
      <c r="G283" s="26">
        <v>1</v>
      </c>
      <c r="H283" s="26"/>
      <c r="I283" s="26"/>
      <c r="J283" s="26"/>
      <c r="K283" s="26" t="s">
        <v>22</v>
      </c>
      <c r="L283" s="27" t="s">
        <v>23</v>
      </c>
      <c r="M283" s="27"/>
      <c r="N283" s="25" t="s">
        <v>99</v>
      </c>
      <c r="O283" s="27"/>
    </row>
    <row r="284" spans="1:15" s="7" customFormat="1" ht="14.25" customHeight="1" x14ac:dyDescent="0.25">
      <c r="A284" s="23">
        <v>2005</v>
      </c>
      <c r="B284" s="24">
        <v>42629</v>
      </c>
      <c r="C284" s="25" t="s">
        <v>67</v>
      </c>
      <c r="D284" s="26">
        <v>55</v>
      </c>
      <c r="E284" s="26">
        <v>14</v>
      </c>
      <c r="F284" s="26" t="s">
        <v>6</v>
      </c>
      <c r="G284" s="26">
        <v>1</v>
      </c>
      <c r="H284" s="26"/>
      <c r="I284" s="26"/>
      <c r="J284" s="26"/>
      <c r="K284" s="26" t="s">
        <v>20</v>
      </c>
      <c r="L284" s="27" t="s">
        <v>43</v>
      </c>
      <c r="M284" s="27"/>
      <c r="N284" s="25" t="s">
        <v>99</v>
      </c>
      <c r="O284" s="27"/>
    </row>
    <row r="285" spans="1:15" s="7" customFormat="1" ht="14.25" customHeight="1" x14ac:dyDescent="0.25">
      <c r="A285" s="23">
        <v>2005</v>
      </c>
      <c r="B285" s="24">
        <v>42636</v>
      </c>
      <c r="C285" s="25" t="s">
        <v>58</v>
      </c>
      <c r="D285" s="26">
        <v>31</v>
      </c>
      <c r="E285" s="26">
        <v>28</v>
      </c>
      <c r="F285" s="26" t="s">
        <v>6</v>
      </c>
      <c r="G285" s="26">
        <v>1</v>
      </c>
      <c r="H285" s="26"/>
      <c r="I285" s="26"/>
      <c r="J285" s="26"/>
      <c r="K285" s="26" t="s">
        <v>22</v>
      </c>
      <c r="L285" s="27" t="s">
        <v>23</v>
      </c>
      <c r="M285" s="27"/>
      <c r="N285" s="25" t="s">
        <v>99</v>
      </c>
      <c r="O285" s="27"/>
    </row>
    <row r="286" spans="1:15" s="7" customFormat="1" ht="14.25" customHeight="1" x14ac:dyDescent="0.25">
      <c r="A286" s="23">
        <v>2005</v>
      </c>
      <c r="B286" s="24">
        <v>42643</v>
      </c>
      <c r="C286" s="25" t="s">
        <v>71</v>
      </c>
      <c r="D286" s="26">
        <v>28</v>
      </c>
      <c r="E286" s="26">
        <v>6</v>
      </c>
      <c r="F286" s="26" t="s">
        <v>6</v>
      </c>
      <c r="G286" s="26">
        <v>1</v>
      </c>
      <c r="H286" s="26"/>
      <c r="I286" s="26"/>
      <c r="J286" s="26"/>
      <c r="K286" s="26" t="s">
        <v>20</v>
      </c>
      <c r="L286" s="27" t="s">
        <v>43</v>
      </c>
      <c r="M286" s="27"/>
      <c r="N286" s="25" t="s">
        <v>99</v>
      </c>
      <c r="O286" s="27"/>
    </row>
    <row r="287" spans="1:15" s="7" customFormat="1" ht="14.25" customHeight="1" x14ac:dyDescent="0.25">
      <c r="A287" s="23">
        <v>2005</v>
      </c>
      <c r="B287" s="24">
        <v>42650</v>
      </c>
      <c r="C287" s="25" t="s">
        <v>43</v>
      </c>
      <c r="D287" s="26">
        <v>6</v>
      </c>
      <c r="E287" s="26">
        <v>31</v>
      </c>
      <c r="F287" s="26" t="s">
        <v>7</v>
      </c>
      <c r="G287" s="26"/>
      <c r="H287" s="26">
        <v>1</v>
      </c>
      <c r="I287" s="26"/>
      <c r="J287" s="26"/>
      <c r="K287" s="26" t="s">
        <v>20</v>
      </c>
      <c r="L287" s="27" t="s">
        <v>43</v>
      </c>
      <c r="M287" s="27" t="s">
        <v>96</v>
      </c>
      <c r="N287" s="25" t="s">
        <v>99</v>
      </c>
      <c r="O287" s="27"/>
    </row>
    <row r="288" spans="1:15" s="7" customFormat="1" ht="14.25" customHeight="1" x14ac:dyDescent="0.25">
      <c r="A288" s="23">
        <v>2005</v>
      </c>
      <c r="B288" s="24">
        <v>42660</v>
      </c>
      <c r="C288" s="25" t="s">
        <v>82</v>
      </c>
      <c r="D288" s="26">
        <v>23</v>
      </c>
      <c r="E288" s="26">
        <v>21</v>
      </c>
      <c r="F288" s="26" t="s">
        <v>6</v>
      </c>
      <c r="G288" s="26">
        <v>1</v>
      </c>
      <c r="H288" s="26"/>
      <c r="I288" s="26"/>
      <c r="J288" s="26"/>
      <c r="K288" s="26" t="s">
        <v>22</v>
      </c>
      <c r="L288" s="27" t="s">
        <v>23</v>
      </c>
      <c r="M288" s="27"/>
      <c r="N288" s="25" t="s">
        <v>99</v>
      </c>
      <c r="O288" s="27"/>
    </row>
    <row r="289" spans="1:15" s="7" customFormat="1" ht="14.25" customHeight="1" x14ac:dyDescent="0.25">
      <c r="A289" s="23">
        <v>2005</v>
      </c>
      <c r="B289" s="24">
        <v>42664</v>
      </c>
      <c r="C289" s="25" t="s">
        <v>42</v>
      </c>
      <c r="D289" s="26">
        <v>16</v>
      </c>
      <c r="E289" s="26">
        <v>10</v>
      </c>
      <c r="F289" s="26" t="s">
        <v>6</v>
      </c>
      <c r="G289" s="26">
        <v>1</v>
      </c>
      <c r="H289" s="26"/>
      <c r="I289" s="26"/>
      <c r="J289" s="26"/>
      <c r="K289" s="26" t="s">
        <v>22</v>
      </c>
      <c r="L289" s="27" t="s">
        <v>23</v>
      </c>
      <c r="M289" s="27"/>
      <c r="N289" s="25" t="s">
        <v>99</v>
      </c>
      <c r="O289" s="27"/>
    </row>
    <row r="290" spans="1:15" s="7" customFormat="1" ht="14.25" customHeight="1" x14ac:dyDescent="0.25">
      <c r="A290" s="23">
        <v>2005</v>
      </c>
      <c r="B290" s="24">
        <v>42671</v>
      </c>
      <c r="C290" s="25" t="s">
        <v>72</v>
      </c>
      <c r="D290" s="26">
        <v>28</v>
      </c>
      <c r="E290" s="26">
        <v>7</v>
      </c>
      <c r="F290" s="26" t="s">
        <v>6</v>
      </c>
      <c r="G290" s="26">
        <v>1</v>
      </c>
      <c r="H290" s="26"/>
      <c r="I290" s="26"/>
      <c r="J290" s="26"/>
      <c r="K290" s="26" t="s">
        <v>20</v>
      </c>
      <c r="L290" s="27" t="s">
        <v>74</v>
      </c>
      <c r="M290" s="27"/>
      <c r="N290" s="25" t="s">
        <v>99</v>
      </c>
      <c r="O290" s="27"/>
    </row>
    <row r="291" spans="1:15" s="7" customFormat="1" ht="14.25" customHeight="1" x14ac:dyDescent="0.25">
      <c r="A291" s="23">
        <v>2005</v>
      </c>
      <c r="B291" s="24">
        <v>42678</v>
      </c>
      <c r="C291" s="25" t="s">
        <v>24</v>
      </c>
      <c r="D291" s="26">
        <v>30</v>
      </c>
      <c r="E291" s="26">
        <v>26</v>
      </c>
      <c r="F291" s="26" t="s">
        <v>6</v>
      </c>
      <c r="G291" s="26">
        <v>1</v>
      </c>
      <c r="H291" s="26"/>
      <c r="I291" s="26"/>
      <c r="J291" s="26"/>
      <c r="K291" s="26" t="s">
        <v>20</v>
      </c>
      <c r="L291" s="27" t="s">
        <v>15</v>
      </c>
      <c r="M291" s="27" t="s">
        <v>73</v>
      </c>
      <c r="N291" s="25" t="s">
        <v>99</v>
      </c>
      <c r="O291" s="27"/>
    </row>
    <row r="292" spans="1:15" s="7" customFormat="1" ht="14.25" customHeight="1" x14ac:dyDescent="0.25">
      <c r="A292" s="23">
        <v>2005</v>
      </c>
      <c r="B292" s="24">
        <v>42685</v>
      </c>
      <c r="C292" s="25" t="s">
        <v>38</v>
      </c>
      <c r="D292" s="26">
        <v>46</v>
      </c>
      <c r="E292" s="26">
        <v>7</v>
      </c>
      <c r="F292" s="26" t="s">
        <v>6</v>
      </c>
      <c r="G292" s="26">
        <v>1</v>
      </c>
      <c r="H292" s="26"/>
      <c r="I292" s="26"/>
      <c r="J292" s="26"/>
      <c r="K292" s="26" t="s">
        <v>22</v>
      </c>
      <c r="L292" s="27" t="s">
        <v>23</v>
      </c>
      <c r="M292" s="27"/>
      <c r="N292" s="25" t="s">
        <v>99</v>
      </c>
      <c r="O292" s="27"/>
    </row>
    <row r="293" spans="1:15" s="7" customFormat="1" ht="14.25" customHeight="1" x14ac:dyDescent="0.25">
      <c r="A293" s="23">
        <v>2005</v>
      </c>
      <c r="B293" s="24">
        <v>42692</v>
      </c>
      <c r="C293" s="25" t="s">
        <v>68</v>
      </c>
      <c r="D293" s="26">
        <v>58</v>
      </c>
      <c r="E293" s="26">
        <v>41</v>
      </c>
      <c r="F293" s="26" t="s">
        <v>6</v>
      </c>
      <c r="G293" s="26">
        <v>1</v>
      </c>
      <c r="H293" s="26"/>
      <c r="I293" s="26"/>
      <c r="J293" s="26"/>
      <c r="K293" s="26" t="s">
        <v>22</v>
      </c>
      <c r="L293" s="27" t="s">
        <v>23</v>
      </c>
      <c r="M293" s="27"/>
      <c r="N293" s="25" t="s">
        <v>99</v>
      </c>
      <c r="O293" s="27" t="s">
        <v>69</v>
      </c>
    </row>
    <row r="294" spans="1:15" s="7" customFormat="1" ht="14.25" customHeight="1" x14ac:dyDescent="0.25">
      <c r="A294" s="23">
        <v>2005</v>
      </c>
      <c r="B294" s="24">
        <v>42700</v>
      </c>
      <c r="C294" s="25" t="s">
        <v>63</v>
      </c>
      <c r="D294" s="26">
        <v>27</v>
      </c>
      <c r="E294" s="26">
        <v>35</v>
      </c>
      <c r="F294" s="26" t="s">
        <v>7</v>
      </c>
      <c r="G294" s="26"/>
      <c r="H294" s="26">
        <v>1</v>
      </c>
      <c r="I294" s="26"/>
      <c r="J294" s="26"/>
      <c r="K294" s="26" t="s">
        <v>20</v>
      </c>
      <c r="L294" s="27" t="s">
        <v>43</v>
      </c>
      <c r="M294" s="27"/>
      <c r="N294" s="25" t="s">
        <v>99</v>
      </c>
      <c r="O294" s="27" t="s">
        <v>77</v>
      </c>
    </row>
    <row r="295" spans="1:15" s="7" customFormat="1" ht="14.25" customHeight="1" x14ac:dyDescent="0.25">
      <c r="A295" s="18">
        <v>2006</v>
      </c>
      <c r="B295" s="19">
        <v>42621</v>
      </c>
      <c r="C295" s="20" t="s">
        <v>64</v>
      </c>
      <c r="D295" s="21">
        <v>27</v>
      </c>
      <c r="E295" s="21">
        <v>10</v>
      </c>
      <c r="F295" s="21" t="s">
        <v>6</v>
      </c>
      <c r="G295" s="21">
        <v>1</v>
      </c>
      <c r="H295" s="21"/>
      <c r="I295" s="21"/>
      <c r="J295" s="21"/>
      <c r="K295" s="21" t="s">
        <v>20</v>
      </c>
      <c r="L295" s="22" t="s">
        <v>31</v>
      </c>
      <c r="M295" s="22"/>
      <c r="N295" s="20" t="s">
        <v>99</v>
      </c>
      <c r="O295" s="22"/>
    </row>
    <row r="296" spans="1:15" s="7" customFormat="1" ht="14.25" customHeight="1" x14ac:dyDescent="0.25">
      <c r="A296" s="18">
        <v>2006</v>
      </c>
      <c r="B296" s="19">
        <v>42628</v>
      </c>
      <c r="C296" s="20" t="s">
        <v>67</v>
      </c>
      <c r="D296" s="21">
        <v>34</v>
      </c>
      <c r="E296" s="21">
        <v>7</v>
      </c>
      <c r="F296" s="21" t="s">
        <v>6</v>
      </c>
      <c r="G296" s="21">
        <v>1</v>
      </c>
      <c r="H296" s="21"/>
      <c r="I296" s="21"/>
      <c r="J296" s="21"/>
      <c r="K296" s="21" t="s">
        <v>22</v>
      </c>
      <c r="L296" s="22" t="s">
        <v>23</v>
      </c>
      <c r="M296" s="22"/>
      <c r="N296" s="20" t="s">
        <v>99</v>
      </c>
      <c r="O296" s="22"/>
    </row>
    <row r="297" spans="1:15" s="7" customFormat="1" ht="14.25" customHeight="1" x14ac:dyDescent="0.25">
      <c r="A297" s="18">
        <v>2006</v>
      </c>
      <c r="B297" s="19">
        <v>42635</v>
      </c>
      <c r="C297" s="20" t="s">
        <v>58</v>
      </c>
      <c r="D297" s="21">
        <v>14</v>
      </c>
      <c r="E297" s="21">
        <v>13</v>
      </c>
      <c r="F297" s="21" t="s">
        <v>6</v>
      </c>
      <c r="G297" s="21">
        <v>1</v>
      </c>
      <c r="H297" s="21"/>
      <c r="I297" s="21"/>
      <c r="J297" s="21"/>
      <c r="K297" s="21" t="s">
        <v>20</v>
      </c>
      <c r="L297" s="22" t="s">
        <v>70</v>
      </c>
      <c r="M297" s="22"/>
      <c r="N297" s="20" t="s">
        <v>99</v>
      </c>
      <c r="O297" s="22"/>
    </row>
    <row r="298" spans="1:15" s="7" customFormat="1" ht="14.25" customHeight="1" x14ac:dyDescent="0.25">
      <c r="A298" s="18">
        <v>2006</v>
      </c>
      <c r="B298" s="19">
        <v>42642</v>
      </c>
      <c r="C298" s="20" t="s">
        <v>71</v>
      </c>
      <c r="D298" s="21">
        <v>56</v>
      </c>
      <c r="E298" s="21">
        <v>0</v>
      </c>
      <c r="F298" s="21" t="s">
        <v>6</v>
      </c>
      <c r="G298" s="21">
        <v>1</v>
      </c>
      <c r="H298" s="21"/>
      <c r="I298" s="21"/>
      <c r="J298" s="21"/>
      <c r="K298" s="21" t="s">
        <v>22</v>
      </c>
      <c r="L298" s="22" t="s">
        <v>23</v>
      </c>
      <c r="M298" s="22"/>
      <c r="N298" s="20" t="s">
        <v>99</v>
      </c>
      <c r="O298" s="22"/>
    </row>
    <row r="299" spans="1:15" s="7" customFormat="1" ht="14.25" customHeight="1" x14ac:dyDescent="0.25">
      <c r="A299" s="18">
        <v>2006</v>
      </c>
      <c r="B299" s="19">
        <v>42652</v>
      </c>
      <c r="C299" s="20" t="s">
        <v>43</v>
      </c>
      <c r="D299" s="21">
        <v>21</v>
      </c>
      <c r="E299" s="21">
        <v>17</v>
      </c>
      <c r="F299" s="21" t="s">
        <v>6</v>
      </c>
      <c r="G299" s="21">
        <v>1</v>
      </c>
      <c r="H299" s="21"/>
      <c r="I299" s="21"/>
      <c r="J299" s="21"/>
      <c r="K299" s="21" t="s">
        <v>22</v>
      </c>
      <c r="L299" s="22" t="s">
        <v>23</v>
      </c>
      <c r="M299" s="22"/>
      <c r="N299" s="20" t="s">
        <v>99</v>
      </c>
      <c r="O299" s="22"/>
    </row>
    <row r="300" spans="1:15" s="7" customFormat="1" ht="14.25" customHeight="1" x14ac:dyDescent="0.25">
      <c r="A300" s="18">
        <v>2006</v>
      </c>
      <c r="B300" s="19">
        <v>42657</v>
      </c>
      <c r="C300" s="20" t="s">
        <v>82</v>
      </c>
      <c r="D300" s="21">
        <v>29</v>
      </c>
      <c r="E300" s="21">
        <v>6</v>
      </c>
      <c r="F300" s="21" t="s">
        <v>6</v>
      </c>
      <c r="G300" s="21">
        <v>1</v>
      </c>
      <c r="H300" s="21"/>
      <c r="I300" s="21"/>
      <c r="J300" s="21"/>
      <c r="K300" s="21" t="s">
        <v>20</v>
      </c>
      <c r="L300" s="22" t="s">
        <v>23</v>
      </c>
      <c r="M300" s="22"/>
      <c r="N300" s="20" t="s">
        <v>99</v>
      </c>
      <c r="O300" s="22"/>
    </row>
    <row r="301" spans="1:15" s="7" customFormat="1" ht="14.25" customHeight="1" x14ac:dyDescent="0.25">
      <c r="A301" s="18">
        <v>2006</v>
      </c>
      <c r="B301" s="19">
        <v>42663</v>
      </c>
      <c r="C301" s="20" t="s">
        <v>42</v>
      </c>
      <c r="D301" s="21">
        <v>44</v>
      </c>
      <c r="E301" s="21">
        <v>14</v>
      </c>
      <c r="F301" s="21" t="s">
        <v>6</v>
      </c>
      <c r="G301" s="21">
        <v>1</v>
      </c>
      <c r="H301" s="21"/>
      <c r="I301" s="21"/>
      <c r="J301" s="21"/>
      <c r="K301" s="21" t="s">
        <v>20</v>
      </c>
      <c r="L301" s="22" t="s">
        <v>23</v>
      </c>
      <c r="M301" s="22"/>
      <c r="N301" s="20" t="s">
        <v>99</v>
      </c>
      <c r="O301" s="22"/>
    </row>
    <row r="302" spans="1:15" s="7" customFormat="1" ht="14.25" customHeight="1" x14ac:dyDescent="0.25">
      <c r="A302" s="18">
        <v>2006</v>
      </c>
      <c r="B302" s="19">
        <v>42673</v>
      </c>
      <c r="C302" s="20" t="s">
        <v>72</v>
      </c>
      <c r="D302" s="21">
        <v>41</v>
      </c>
      <c r="E302" s="21">
        <v>21</v>
      </c>
      <c r="F302" s="21" t="s">
        <v>6</v>
      </c>
      <c r="G302" s="21">
        <v>1</v>
      </c>
      <c r="H302" s="21"/>
      <c r="I302" s="21"/>
      <c r="J302" s="21"/>
      <c r="K302" s="21" t="s">
        <v>22</v>
      </c>
      <c r="L302" s="22" t="s">
        <v>23</v>
      </c>
      <c r="M302" s="22"/>
      <c r="N302" s="20" t="s">
        <v>99</v>
      </c>
      <c r="O302" s="22"/>
    </row>
    <row r="303" spans="1:15" s="7" customFormat="1" ht="14.25" customHeight="1" x14ac:dyDescent="0.25">
      <c r="A303" s="18">
        <v>2006</v>
      </c>
      <c r="B303" s="19">
        <v>42677</v>
      </c>
      <c r="C303" s="20" t="s">
        <v>24</v>
      </c>
      <c r="D303" s="21">
        <v>51</v>
      </c>
      <c r="E303" s="21">
        <v>8</v>
      </c>
      <c r="F303" s="21" t="s">
        <v>6</v>
      </c>
      <c r="G303" s="21">
        <v>1</v>
      </c>
      <c r="H303" s="21"/>
      <c r="I303" s="21"/>
      <c r="J303" s="21"/>
      <c r="K303" s="21" t="s">
        <v>22</v>
      </c>
      <c r="L303" s="22" t="s">
        <v>23</v>
      </c>
      <c r="M303" s="22"/>
      <c r="N303" s="20" t="s">
        <v>99</v>
      </c>
      <c r="O303" s="22"/>
    </row>
    <row r="304" spans="1:15" s="7" customFormat="1" ht="14.25" customHeight="1" x14ac:dyDescent="0.25">
      <c r="A304" s="18">
        <v>2006</v>
      </c>
      <c r="B304" s="19">
        <v>42683</v>
      </c>
      <c r="C304" s="20" t="s">
        <v>38</v>
      </c>
      <c r="D304" s="21">
        <v>41</v>
      </c>
      <c r="E304" s="21">
        <v>17</v>
      </c>
      <c r="F304" s="21" t="s">
        <v>6</v>
      </c>
      <c r="G304" s="21">
        <v>1</v>
      </c>
      <c r="H304" s="21"/>
      <c r="I304" s="21"/>
      <c r="J304" s="21"/>
      <c r="K304" s="21" t="s">
        <v>20</v>
      </c>
      <c r="L304" s="22" t="s">
        <v>17</v>
      </c>
      <c r="M304" s="22"/>
      <c r="N304" s="20" t="s">
        <v>99</v>
      </c>
      <c r="O304" s="22"/>
    </row>
    <row r="305" spans="1:15" s="7" customFormat="1" ht="14.25" customHeight="1" x14ac:dyDescent="0.25">
      <c r="A305" s="18">
        <v>2006</v>
      </c>
      <c r="B305" s="19">
        <v>42691</v>
      </c>
      <c r="C305" s="20" t="s">
        <v>33</v>
      </c>
      <c r="D305" s="21">
        <v>42</v>
      </c>
      <c r="E305" s="21">
        <v>14</v>
      </c>
      <c r="F305" s="21" t="s">
        <v>6</v>
      </c>
      <c r="G305" s="21">
        <v>1</v>
      </c>
      <c r="H305" s="21"/>
      <c r="I305" s="21"/>
      <c r="J305" s="21"/>
      <c r="K305" s="21" t="s">
        <v>59</v>
      </c>
      <c r="L305" s="22" t="s">
        <v>76</v>
      </c>
      <c r="M305" s="22"/>
      <c r="N305" s="20" t="s">
        <v>99</v>
      </c>
      <c r="O305" s="22" t="s">
        <v>100</v>
      </c>
    </row>
    <row r="306" spans="1:15" s="7" customFormat="1" ht="14.25" customHeight="1" x14ac:dyDescent="0.25">
      <c r="A306" s="18">
        <v>2006</v>
      </c>
      <c r="B306" s="19">
        <v>42699</v>
      </c>
      <c r="C306" s="20" t="s">
        <v>43</v>
      </c>
      <c r="D306" s="21">
        <v>24</v>
      </c>
      <c r="E306" s="21">
        <v>7</v>
      </c>
      <c r="F306" s="21" t="s">
        <v>6</v>
      </c>
      <c r="G306" s="21">
        <v>1</v>
      </c>
      <c r="H306" s="21"/>
      <c r="I306" s="21"/>
      <c r="J306" s="21"/>
      <c r="K306" s="21" t="s">
        <v>22</v>
      </c>
      <c r="L306" s="22" t="s">
        <v>23</v>
      </c>
      <c r="M306" s="22"/>
      <c r="N306" s="20" t="s">
        <v>99</v>
      </c>
      <c r="O306" s="22" t="s">
        <v>69</v>
      </c>
    </row>
    <row r="307" spans="1:15" s="7" customFormat="1" ht="14.25" customHeight="1" x14ac:dyDescent="0.25">
      <c r="A307" s="18">
        <v>2006</v>
      </c>
      <c r="B307" s="19">
        <v>42706</v>
      </c>
      <c r="C307" s="20" t="s">
        <v>101</v>
      </c>
      <c r="D307" s="21">
        <v>27</v>
      </c>
      <c r="E307" s="21">
        <v>21</v>
      </c>
      <c r="F307" s="21" t="s">
        <v>6</v>
      </c>
      <c r="G307" s="21">
        <v>1</v>
      </c>
      <c r="H307" s="21"/>
      <c r="I307" s="21"/>
      <c r="J307" s="21"/>
      <c r="K307" s="21" t="s">
        <v>20</v>
      </c>
      <c r="L307" s="22" t="s">
        <v>102</v>
      </c>
      <c r="M307" s="22" t="s">
        <v>103</v>
      </c>
      <c r="N307" s="20" t="s">
        <v>99</v>
      </c>
      <c r="O307" s="22" t="s">
        <v>104</v>
      </c>
    </row>
    <row r="308" spans="1:15" s="7" customFormat="1" ht="14.25" customHeight="1" x14ac:dyDescent="0.25">
      <c r="A308" s="18">
        <v>2006</v>
      </c>
      <c r="B308" s="19">
        <v>42713</v>
      </c>
      <c r="C308" s="20" t="s">
        <v>105</v>
      </c>
      <c r="D308" s="21">
        <v>42</v>
      </c>
      <c r="E308" s="21">
        <v>20</v>
      </c>
      <c r="F308" s="21" t="s">
        <v>6</v>
      </c>
      <c r="G308" s="21">
        <v>1</v>
      </c>
      <c r="H308" s="21"/>
      <c r="I308" s="21"/>
      <c r="J308" s="21"/>
      <c r="K308" s="21" t="s">
        <v>59</v>
      </c>
      <c r="L308" s="22" t="s">
        <v>106</v>
      </c>
      <c r="M308" s="22" t="s">
        <v>107</v>
      </c>
      <c r="N308" s="20" t="s">
        <v>99</v>
      </c>
      <c r="O308" s="22" t="s">
        <v>108</v>
      </c>
    </row>
    <row r="309" spans="1:15" s="7" customFormat="1" ht="14.25" customHeight="1" x14ac:dyDescent="0.25">
      <c r="A309" s="23">
        <v>2007</v>
      </c>
      <c r="B309" s="24">
        <v>42620</v>
      </c>
      <c r="C309" s="25" t="s">
        <v>64</v>
      </c>
      <c r="D309" s="26">
        <v>12</v>
      </c>
      <c r="E309" s="26">
        <v>14</v>
      </c>
      <c r="F309" s="26" t="s">
        <v>7</v>
      </c>
      <c r="G309" s="26"/>
      <c r="H309" s="26">
        <v>1</v>
      </c>
      <c r="I309" s="26"/>
      <c r="J309" s="26"/>
      <c r="K309" s="26" t="s">
        <v>22</v>
      </c>
      <c r="L309" s="27" t="s">
        <v>23</v>
      </c>
      <c r="M309" s="27"/>
      <c r="N309" s="25" t="s">
        <v>99</v>
      </c>
      <c r="O309" s="27"/>
    </row>
    <row r="310" spans="1:15" s="7" customFormat="1" ht="14.25" customHeight="1" x14ac:dyDescent="0.25">
      <c r="A310" s="23">
        <v>2007</v>
      </c>
      <c r="B310" s="24">
        <v>42627</v>
      </c>
      <c r="C310" s="25" t="s">
        <v>24</v>
      </c>
      <c r="D310" s="26">
        <v>33</v>
      </c>
      <c r="E310" s="26">
        <v>13</v>
      </c>
      <c r="F310" s="26" t="s">
        <v>6</v>
      </c>
      <c r="G310" s="26">
        <v>1</v>
      </c>
      <c r="H310" s="26"/>
      <c r="I310" s="26"/>
      <c r="J310" s="26"/>
      <c r="K310" s="26" t="s">
        <v>20</v>
      </c>
      <c r="L310" s="27" t="s">
        <v>15</v>
      </c>
      <c r="M310" s="27" t="s">
        <v>73</v>
      </c>
      <c r="N310" s="25" t="s">
        <v>99</v>
      </c>
      <c r="O310" s="27"/>
    </row>
    <row r="311" spans="1:15" s="7" customFormat="1" ht="14.25" customHeight="1" x14ac:dyDescent="0.25">
      <c r="A311" s="23">
        <v>2007</v>
      </c>
      <c r="B311" s="24">
        <v>42634</v>
      </c>
      <c r="C311" s="25" t="s">
        <v>43</v>
      </c>
      <c r="D311" s="26">
        <v>3</v>
      </c>
      <c r="E311" s="26">
        <v>6</v>
      </c>
      <c r="F311" s="26" t="s">
        <v>7</v>
      </c>
      <c r="G311" s="26"/>
      <c r="H311" s="26">
        <v>1</v>
      </c>
      <c r="I311" s="26"/>
      <c r="J311" s="26"/>
      <c r="K311" s="26" t="s">
        <v>20</v>
      </c>
      <c r="L311" s="27" t="s">
        <v>43</v>
      </c>
      <c r="M311" s="27" t="s">
        <v>96</v>
      </c>
      <c r="N311" s="25" t="s">
        <v>99</v>
      </c>
      <c r="O311" s="27"/>
    </row>
    <row r="312" spans="1:15" s="7" customFormat="1" ht="14.25" customHeight="1" x14ac:dyDescent="0.25">
      <c r="A312" s="23">
        <v>2007</v>
      </c>
      <c r="B312" s="24">
        <v>42641</v>
      </c>
      <c r="C312" s="25" t="s">
        <v>75</v>
      </c>
      <c r="D312" s="26">
        <v>7</v>
      </c>
      <c r="E312" s="26">
        <v>12</v>
      </c>
      <c r="F312" s="26" t="s">
        <v>7</v>
      </c>
      <c r="G312" s="26"/>
      <c r="H312" s="26">
        <v>1</v>
      </c>
      <c r="I312" s="26"/>
      <c r="J312" s="26"/>
      <c r="K312" s="26" t="s">
        <v>20</v>
      </c>
      <c r="L312" s="27" t="s">
        <v>76</v>
      </c>
      <c r="M312" s="27"/>
      <c r="N312" s="25" t="s">
        <v>99</v>
      </c>
      <c r="O312" s="27"/>
    </row>
    <row r="313" spans="1:15" s="7" customFormat="1" ht="14.25" customHeight="1" x14ac:dyDescent="0.25">
      <c r="A313" s="23">
        <v>2007</v>
      </c>
      <c r="B313" s="24">
        <v>42648</v>
      </c>
      <c r="C313" s="25" t="s">
        <v>58</v>
      </c>
      <c r="D313" s="26">
        <v>6</v>
      </c>
      <c r="E313" s="26">
        <v>39</v>
      </c>
      <c r="F313" s="26" t="s">
        <v>7</v>
      </c>
      <c r="G313" s="26"/>
      <c r="H313" s="26">
        <v>1</v>
      </c>
      <c r="I313" s="26"/>
      <c r="J313" s="26"/>
      <c r="K313" s="26" t="s">
        <v>22</v>
      </c>
      <c r="L313" s="27" t="s">
        <v>23</v>
      </c>
      <c r="M313" s="27"/>
      <c r="N313" s="25" t="s">
        <v>99</v>
      </c>
      <c r="O313" s="27"/>
    </row>
    <row r="314" spans="1:15" s="7" customFormat="1" ht="14.25" customHeight="1" x14ac:dyDescent="0.25">
      <c r="A314" s="23">
        <v>2007</v>
      </c>
      <c r="B314" s="24">
        <v>42655</v>
      </c>
      <c r="C314" s="25" t="s">
        <v>38</v>
      </c>
      <c r="D314" s="26">
        <v>14</v>
      </c>
      <c r="E314" s="26">
        <v>20</v>
      </c>
      <c r="F314" s="26" t="s">
        <v>7</v>
      </c>
      <c r="G314" s="26"/>
      <c r="H314" s="26">
        <v>1</v>
      </c>
      <c r="I314" s="26"/>
      <c r="J314" s="26"/>
      <c r="K314" s="26" t="s">
        <v>22</v>
      </c>
      <c r="L314" s="27" t="s">
        <v>23</v>
      </c>
      <c r="M314" s="27"/>
      <c r="N314" s="25" t="s">
        <v>99</v>
      </c>
      <c r="O314" s="27"/>
    </row>
    <row r="315" spans="1:15" s="7" customFormat="1" ht="14.25" customHeight="1" x14ac:dyDescent="0.25">
      <c r="A315" s="23">
        <v>2007</v>
      </c>
      <c r="B315" s="24">
        <v>42662</v>
      </c>
      <c r="C315" s="25" t="s">
        <v>72</v>
      </c>
      <c r="D315" s="26">
        <v>6</v>
      </c>
      <c r="E315" s="26">
        <v>26</v>
      </c>
      <c r="F315" s="26" t="s">
        <v>7</v>
      </c>
      <c r="G315" s="26"/>
      <c r="H315" s="26">
        <v>1</v>
      </c>
      <c r="I315" s="26"/>
      <c r="J315" s="26"/>
      <c r="K315" s="26" t="s">
        <v>20</v>
      </c>
      <c r="L315" s="27" t="s">
        <v>74</v>
      </c>
      <c r="M315" s="27"/>
      <c r="N315" s="25" t="s">
        <v>99</v>
      </c>
      <c r="O315" s="27"/>
    </row>
    <row r="316" spans="1:15" s="7" customFormat="1" ht="14.25" customHeight="1" x14ac:dyDescent="0.25">
      <c r="A316" s="23">
        <v>2007</v>
      </c>
      <c r="B316" s="24">
        <v>42672</v>
      </c>
      <c r="C316" s="25" t="s">
        <v>45</v>
      </c>
      <c r="D316" s="26">
        <v>27</v>
      </c>
      <c r="E316" s="26">
        <v>23</v>
      </c>
      <c r="F316" s="26" t="s">
        <v>6</v>
      </c>
      <c r="G316" s="26">
        <v>1</v>
      </c>
      <c r="H316" s="26"/>
      <c r="I316" s="26"/>
      <c r="J316" s="26"/>
      <c r="K316" s="26" t="s">
        <v>22</v>
      </c>
      <c r="L316" s="27" t="s">
        <v>23</v>
      </c>
      <c r="M316" s="27"/>
      <c r="N316" s="25" t="s">
        <v>99</v>
      </c>
      <c r="O316" s="27"/>
    </row>
    <row r="317" spans="1:15" s="7" customFormat="1" ht="14.25" customHeight="1" x14ac:dyDescent="0.25">
      <c r="A317" s="23">
        <v>2007</v>
      </c>
      <c r="B317" s="24">
        <v>42676</v>
      </c>
      <c r="C317" s="25" t="s">
        <v>42</v>
      </c>
      <c r="D317" s="26">
        <v>36</v>
      </c>
      <c r="E317" s="26">
        <v>14</v>
      </c>
      <c r="F317" s="26" t="s">
        <v>6</v>
      </c>
      <c r="G317" s="26">
        <v>1</v>
      </c>
      <c r="H317" s="26"/>
      <c r="I317" s="26"/>
      <c r="J317" s="26"/>
      <c r="K317" s="26" t="s">
        <v>20</v>
      </c>
      <c r="L317" s="27" t="s">
        <v>23</v>
      </c>
      <c r="M317" s="27"/>
      <c r="N317" s="25" t="s">
        <v>99</v>
      </c>
      <c r="O317" s="27"/>
    </row>
    <row r="318" spans="1:15" s="7" customFormat="1" ht="14.25" customHeight="1" x14ac:dyDescent="0.25">
      <c r="A318" s="23">
        <v>2007</v>
      </c>
      <c r="B318" s="24">
        <v>42683</v>
      </c>
      <c r="C318" s="25" t="s">
        <v>82</v>
      </c>
      <c r="D318" s="26">
        <v>34</v>
      </c>
      <c r="E318" s="26">
        <v>14</v>
      </c>
      <c r="F318" s="26" t="s">
        <v>6</v>
      </c>
      <c r="G318" s="26">
        <v>1</v>
      </c>
      <c r="H318" s="26"/>
      <c r="I318" s="26"/>
      <c r="J318" s="26"/>
      <c r="K318" s="26" t="s">
        <v>22</v>
      </c>
      <c r="L318" s="27" t="s">
        <v>23</v>
      </c>
      <c r="M318" s="27"/>
      <c r="N318" s="25" t="s">
        <v>99</v>
      </c>
      <c r="O318" s="27"/>
    </row>
    <row r="319" spans="1:15" s="7" customFormat="1" ht="14.25" customHeight="1" x14ac:dyDescent="0.25">
      <c r="A319" s="18">
        <v>2008</v>
      </c>
      <c r="B319" s="19">
        <v>42617</v>
      </c>
      <c r="C319" s="20" t="s">
        <v>64</v>
      </c>
      <c r="D319" s="21">
        <v>7</v>
      </c>
      <c r="E319" s="21">
        <v>24</v>
      </c>
      <c r="F319" s="21" t="s">
        <v>7</v>
      </c>
      <c r="G319" s="21"/>
      <c r="H319" s="21">
        <v>1</v>
      </c>
      <c r="I319" s="21"/>
      <c r="J319" s="21"/>
      <c r="K319" s="21" t="s">
        <v>20</v>
      </c>
      <c r="L319" s="22" t="s">
        <v>31</v>
      </c>
      <c r="M319" s="22"/>
      <c r="N319" s="20" t="s">
        <v>99</v>
      </c>
      <c r="O319" s="22"/>
    </row>
    <row r="320" spans="1:15" s="7" customFormat="1" ht="14.25" customHeight="1" x14ac:dyDescent="0.25">
      <c r="A320" s="18">
        <v>2008</v>
      </c>
      <c r="B320" s="19">
        <v>42625</v>
      </c>
      <c r="C320" s="20" t="s">
        <v>24</v>
      </c>
      <c r="D320" s="21">
        <v>61</v>
      </c>
      <c r="E320" s="21">
        <v>14</v>
      </c>
      <c r="F320" s="21" t="s">
        <v>6</v>
      </c>
      <c r="G320" s="21">
        <v>1</v>
      </c>
      <c r="H320" s="21"/>
      <c r="I320" s="21"/>
      <c r="J320" s="21"/>
      <c r="K320" s="21" t="s">
        <v>22</v>
      </c>
      <c r="L320" s="22" t="s">
        <v>23</v>
      </c>
      <c r="M320" s="22"/>
      <c r="N320" s="20" t="s">
        <v>99</v>
      </c>
      <c r="O320" s="22"/>
    </row>
    <row r="321" spans="1:15" s="7" customFormat="1" ht="14.25" customHeight="1" x14ac:dyDescent="0.25">
      <c r="A321" s="18">
        <v>2008</v>
      </c>
      <c r="B321" s="19">
        <v>42632</v>
      </c>
      <c r="C321" s="20" t="s">
        <v>43</v>
      </c>
      <c r="D321" s="21">
        <v>3</v>
      </c>
      <c r="E321" s="21">
        <v>31</v>
      </c>
      <c r="F321" s="21" t="s">
        <v>7</v>
      </c>
      <c r="G321" s="21"/>
      <c r="H321" s="21">
        <v>1</v>
      </c>
      <c r="I321" s="21"/>
      <c r="J321" s="21"/>
      <c r="K321" s="21" t="s">
        <v>22</v>
      </c>
      <c r="L321" s="22" t="s">
        <v>23</v>
      </c>
      <c r="M321" s="22"/>
      <c r="N321" s="20" t="s">
        <v>99</v>
      </c>
      <c r="O321" s="22"/>
    </row>
    <row r="322" spans="1:15" s="7" customFormat="1" ht="14.25" customHeight="1" x14ac:dyDescent="0.25">
      <c r="A322" s="18">
        <v>2008</v>
      </c>
      <c r="B322" s="19">
        <v>42640</v>
      </c>
      <c r="C322" s="20" t="s">
        <v>75</v>
      </c>
      <c r="D322" s="21">
        <v>27</v>
      </c>
      <c r="E322" s="21">
        <v>14</v>
      </c>
      <c r="F322" s="21" t="s">
        <v>6</v>
      </c>
      <c r="G322" s="21">
        <v>1</v>
      </c>
      <c r="H322" s="21"/>
      <c r="I322" s="21"/>
      <c r="J322" s="21"/>
      <c r="K322" s="21" t="s">
        <v>22</v>
      </c>
      <c r="L322" s="22" t="s">
        <v>23</v>
      </c>
      <c r="M322" s="22"/>
      <c r="N322" s="20" t="s">
        <v>99</v>
      </c>
      <c r="O322" s="22"/>
    </row>
    <row r="323" spans="1:15" s="7" customFormat="1" ht="14.25" customHeight="1" x14ac:dyDescent="0.25">
      <c r="A323" s="18">
        <v>2008</v>
      </c>
      <c r="B323" s="19">
        <v>42646</v>
      </c>
      <c r="C323" s="20" t="s">
        <v>58</v>
      </c>
      <c r="D323" s="21">
        <v>14</v>
      </c>
      <c r="E323" s="21">
        <v>28</v>
      </c>
      <c r="F323" s="21" t="s">
        <v>7</v>
      </c>
      <c r="G323" s="21"/>
      <c r="H323" s="21">
        <v>1</v>
      </c>
      <c r="I323" s="21"/>
      <c r="J323" s="21"/>
      <c r="K323" s="21" t="s">
        <v>20</v>
      </c>
      <c r="L323" s="22" t="s">
        <v>70</v>
      </c>
      <c r="M323" s="22" t="s">
        <v>139</v>
      </c>
      <c r="N323" s="20" t="s">
        <v>99</v>
      </c>
      <c r="O323" s="22"/>
    </row>
    <row r="324" spans="1:15" s="7" customFormat="1" ht="14.25" customHeight="1" x14ac:dyDescent="0.25">
      <c r="A324" s="18">
        <v>2008</v>
      </c>
      <c r="B324" s="19">
        <v>42653</v>
      </c>
      <c r="C324" s="20" t="s">
        <v>38</v>
      </c>
      <c r="D324" s="21">
        <v>26</v>
      </c>
      <c r="E324" s="21">
        <v>24</v>
      </c>
      <c r="F324" s="21" t="s">
        <v>6</v>
      </c>
      <c r="G324" s="21">
        <v>1</v>
      </c>
      <c r="H324" s="21"/>
      <c r="I324" s="21"/>
      <c r="J324" s="21"/>
      <c r="K324" s="21" t="s">
        <v>20</v>
      </c>
      <c r="L324" s="22" t="s">
        <v>17</v>
      </c>
      <c r="M324" s="22"/>
      <c r="N324" s="20" t="s">
        <v>99</v>
      </c>
      <c r="O324" s="22"/>
    </row>
    <row r="325" spans="1:15" s="7" customFormat="1" ht="14.25" customHeight="1" x14ac:dyDescent="0.25">
      <c r="A325" s="18">
        <v>2008</v>
      </c>
      <c r="B325" s="19">
        <v>42660</v>
      </c>
      <c r="C325" s="20" t="s">
        <v>72</v>
      </c>
      <c r="D325" s="21">
        <v>14</v>
      </c>
      <c r="E325" s="21">
        <v>17</v>
      </c>
      <c r="F325" s="21" t="s">
        <v>7</v>
      </c>
      <c r="G325" s="21"/>
      <c r="H325" s="21">
        <v>1</v>
      </c>
      <c r="I325" s="21"/>
      <c r="J325" s="21"/>
      <c r="K325" s="21" t="s">
        <v>22</v>
      </c>
      <c r="L325" s="22" t="s">
        <v>23</v>
      </c>
      <c r="M325" s="22"/>
      <c r="N325" s="20" t="s">
        <v>99</v>
      </c>
      <c r="O325" s="22"/>
    </row>
    <row r="326" spans="1:15" s="7" customFormat="1" ht="14.25" customHeight="1" x14ac:dyDescent="0.25">
      <c r="A326" s="18">
        <v>2008</v>
      </c>
      <c r="B326" s="19">
        <v>42668</v>
      </c>
      <c r="C326" s="20" t="s">
        <v>45</v>
      </c>
      <c r="D326" s="21">
        <v>34</v>
      </c>
      <c r="E326" s="21">
        <v>8</v>
      </c>
      <c r="F326" s="21" t="s">
        <v>6</v>
      </c>
      <c r="G326" s="21">
        <v>1</v>
      </c>
      <c r="H326" s="21"/>
      <c r="I326" s="21"/>
      <c r="J326" s="21"/>
      <c r="K326" s="21" t="s">
        <v>20</v>
      </c>
      <c r="L326" s="22" t="s">
        <v>46</v>
      </c>
      <c r="M326" s="22"/>
      <c r="N326" s="20" t="s">
        <v>99</v>
      </c>
      <c r="O326" s="22"/>
    </row>
    <row r="327" spans="1:15" s="7" customFormat="1" ht="14.25" customHeight="1" x14ac:dyDescent="0.25">
      <c r="A327" s="18">
        <v>2008</v>
      </c>
      <c r="B327" s="19">
        <v>42674</v>
      </c>
      <c r="C327" s="20" t="s">
        <v>42</v>
      </c>
      <c r="D327" s="21">
        <v>48</v>
      </c>
      <c r="E327" s="21">
        <v>21</v>
      </c>
      <c r="F327" s="21" t="s">
        <v>6</v>
      </c>
      <c r="G327" s="21">
        <v>1</v>
      </c>
      <c r="H327" s="21"/>
      <c r="I327" s="21"/>
      <c r="J327" s="21"/>
      <c r="K327" s="21" t="s">
        <v>22</v>
      </c>
      <c r="L327" s="22" t="s">
        <v>23</v>
      </c>
      <c r="M327" s="22"/>
      <c r="N327" s="20" t="s">
        <v>99</v>
      </c>
      <c r="O327" s="22"/>
    </row>
    <row r="328" spans="1:15" s="7" customFormat="1" ht="14.25" customHeight="1" x14ac:dyDescent="0.25">
      <c r="A328" s="18">
        <v>2008</v>
      </c>
      <c r="B328" s="19">
        <v>42681</v>
      </c>
      <c r="C328" s="20" t="s">
        <v>82</v>
      </c>
      <c r="D328" s="21">
        <v>28</v>
      </c>
      <c r="E328" s="21">
        <v>21</v>
      </c>
      <c r="F328" s="21" t="s">
        <v>6</v>
      </c>
      <c r="G328" s="21">
        <v>1</v>
      </c>
      <c r="H328" s="21"/>
      <c r="I328" s="21"/>
      <c r="J328" s="21"/>
      <c r="K328" s="21" t="s">
        <v>20</v>
      </c>
      <c r="L328" s="22" t="s">
        <v>23</v>
      </c>
      <c r="M328" s="22"/>
      <c r="N328" s="20" t="s">
        <v>99</v>
      </c>
      <c r="O328" s="22"/>
    </row>
    <row r="329" spans="1:15" s="7" customFormat="1" ht="14.25" customHeight="1" x14ac:dyDescent="0.25">
      <c r="A329" s="18">
        <v>2008</v>
      </c>
      <c r="B329" s="19">
        <v>42688</v>
      </c>
      <c r="C329" s="20" t="s">
        <v>72</v>
      </c>
      <c r="D329" s="21">
        <v>22</v>
      </c>
      <c r="E329" s="21">
        <v>20</v>
      </c>
      <c r="F329" s="21" t="s">
        <v>6</v>
      </c>
      <c r="G329" s="21">
        <v>1</v>
      </c>
      <c r="H329" s="21"/>
      <c r="I329" s="21"/>
      <c r="J329" s="21"/>
      <c r="K329" s="21" t="s">
        <v>22</v>
      </c>
      <c r="L329" s="22" t="s">
        <v>23</v>
      </c>
      <c r="M329" s="22"/>
      <c r="N329" s="20" t="s">
        <v>99</v>
      </c>
      <c r="O329" s="22" t="s">
        <v>69</v>
      </c>
    </row>
    <row r="330" spans="1:15" s="7" customFormat="1" ht="14.25" customHeight="1" x14ac:dyDescent="0.25">
      <c r="A330" s="18">
        <v>2008</v>
      </c>
      <c r="B330" s="19">
        <v>42695</v>
      </c>
      <c r="C330" s="20" t="s">
        <v>43</v>
      </c>
      <c r="D330" s="21">
        <v>24</v>
      </c>
      <c r="E330" s="21">
        <v>20</v>
      </c>
      <c r="F330" s="21" t="s">
        <v>6</v>
      </c>
      <c r="G330" s="21">
        <v>1</v>
      </c>
      <c r="H330" s="21"/>
      <c r="I330" s="21"/>
      <c r="J330" s="21"/>
      <c r="K330" s="21" t="s">
        <v>20</v>
      </c>
      <c r="L330" s="22" t="s">
        <v>43</v>
      </c>
      <c r="M330" s="22" t="s">
        <v>96</v>
      </c>
      <c r="N330" s="20" t="s">
        <v>99</v>
      </c>
      <c r="O330" s="22" t="s">
        <v>77</v>
      </c>
    </row>
    <row r="331" spans="1:15" s="7" customFormat="1" ht="14.25" customHeight="1" x14ac:dyDescent="0.25">
      <c r="A331" s="18">
        <v>2008</v>
      </c>
      <c r="B331" s="19">
        <v>42703</v>
      </c>
      <c r="C331" s="20" t="s">
        <v>109</v>
      </c>
      <c r="D331" s="21">
        <v>47</v>
      </c>
      <c r="E331" s="21">
        <v>28</v>
      </c>
      <c r="F331" s="21" t="s">
        <v>6</v>
      </c>
      <c r="G331" s="21">
        <v>1</v>
      </c>
      <c r="H331" s="21"/>
      <c r="I331" s="21"/>
      <c r="J331" s="21"/>
      <c r="K331" s="21" t="s">
        <v>22</v>
      </c>
      <c r="L331" s="22" t="s">
        <v>23</v>
      </c>
      <c r="M331" s="22"/>
      <c r="N331" s="20" t="s">
        <v>99</v>
      </c>
      <c r="O331" s="22" t="s">
        <v>69</v>
      </c>
    </row>
    <row r="332" spans="1:15" s="7" customFormat="1" ht="14.25" customHeight="1" x14ac:dyDescent="0.25">
      <c r="A332" s="18">
        <v>2008</v>
      </c>
      <c r="B332" s="19">
        <v>42710</v>
      </c>
      <c r="C332" s="20" t="s">
        <v>110</v>
      </c>
      <c r="D332" s="21">
        <v>24</v>
      </c>
      <c r="E332" s="21">
        <v>54</v>
      </c>
      <c r="F332" s="21" t="s">
        <v>7</v>
      </c>
      <c r="G332" s="21"/>
      <c r="H332" s="21">
        <v>1</v>
      </c>
      <c r="I332" s="21"/>
      <c r="J332" s="21"/>
      <c r="K332" s="21" t="s">
        <v>59</v>
      </c>
      <c r="L332" s="22" t="s">
        <v>111</v>
      </c>
      <c r="M332" s="22" t="s">
        <v>112</v>
      </c>
      <c r="N332" s="20" t="s">
        <v>99</v>
      </c>
      <c r="O332" s="22" t="s">
        <v>113</v>
      </c>
    </row>
    <row r="333" spans="1:15" s="7" customFormat="1" ht="14.25" customHeight="1" x14ac:dyDescent="0.25">
      <c r="A333" s="23">
        <v>2009</v>
      </c>
      <c r="B333" s="24">
        <v>42610</v>
      </c>
      <c r="C333" s="25" t="s">
        <v>67</v>
      </c>
      <c r="D333" s="26">
        <v>37</v>
      </c>
      <c r="E333" s="26">
        <v>21</v>
      </c>
      <c r="F333" s="26" t="s">
        <v>6</v>
      </c>
      <c r="G333" s="26">
        <v>1</v>
      </c>
      <c r="H333" s="26"/>
      <c r="I333" s="26"/>
      <c r="J333" s="26"/>
      <c r="K333" s="26" t="s">
        <v>20</v>
      </c>
      <c r="L333" s="27" t="s">
        <v>43</v>
      </c>
      <c r="M333" s="27"/>
      <c r="N333" s="25" t="s">
        <v>99</v>
      </c>
      <c r="O333" s="27"/>
    </row>
    <row r="334" spans="1:15" s="7" customFormat="1" ht="14.25" customHeight="1" x14ac:dyDescent="0.25">
      <c r="A334" s="23">
        <v>2009</v>
      </c>
      <c r="B334" s="24">
        <v>42617</v>
      </c>
      <c r="C334" s="25" t="s">
        <v>64</v>
      </c>
      <c r="D334" s="26">
        <v>13</v>
      </c>
      <c r="E334" s="26">
        <v>21</v>
      </c>
      <c r="F334" s="26" t="s">
        <v>7</v>
      </c>
      <c r="G334" s="26"/>
      <c r="H334" s="26">
        <v>1</v>
      </c>
      <c r="I334" s="26"/>
      <c r="J334" s="26"/>
      <c r="K334" s="26" t="s">
        <v>22</v>
      </c>
      <c r="L334" s="27" t="s">
        <v>23</v>
      </c>
      <c r="M334" s="27"/>
      <c r="N334" s="25" t="s">
        <v>99</v>
      </c>
      <c r="O334" s="27"/>
    </row>
    <row r="335" spans="1:15" s="7" customFormat="1" ht="14.25" customHeight="1" x14ac:dyDescent="0.25">
      <c r="A335" s="23">
        <v>2009</v>
      </c>
      <c r="B335" s="24">
        <v>42624</v>
      </c>
      <c r="C335" s="25" t="s">
        <v>79</v>
      </c>
      <c r="D335" s="26">
        <v>35</v>
      </c>
      <c r="E335" s="26">
        <v>31</v>
      </c>
      <c r="F335" s="26" t="s">
        <v>6</v>
      </c>
      <c r="G335" s="26">
        <v>1</v>
      </c>
      <c r="H335" s="26"/>
      <c r="I335" s="26"/>
      <c r="J335" s="26"/>
      <c r="K335" s="26" t="s">
        <v>20</v>
      </c>
      <c r="L335" s="27" t="s">
        <v>31</v>
      </c>
      <c r="M335" s="27"/>
      <c r="N335" s="25" t="s">
        <v>99</v>
      </c>
      <c r="O335" s="27"/>
    </row>
    <row r="336" spans="1:15" s="7" customFormat="1" ht="14.25" customHeight="1" x14ac:dyDescent="0.25">
      <c r="A336" s="23">
        <v>2009</v>
      </c>
      <c r="B336" s="24">
        <v>42630</v>
      </c>
      <c r="C336" s="25" t="s">
        <v>71</v>
      </c>
      <c r="D336" s="26">
        <v>40</v>
      </c>
      <c r="E336" s="26">
        <v>7</v>
      </c>
      <c r="F336" s="26" t="s">
        <v>6</v>
      </c>
      <c r="G336" s="26">
        <v>1</v>
      </c>
      <c r="H336" s="26"/>
      <c r="I336" s="26"/>
      <c r="J336" s="26"/>
      <c r="K336" s="26" t="s">
        <v>22</v>
      </c>
      <c r="L336" s="27" t="s">
        <v>23</v>
      </c>
      <c r="M336" s="27"/>
      <c r="N336" s="25" t="s">
        <v>99</v>
      </c>
      <c r="O336" s="27"/>
    </row>
    <row r="337" spans="1:15" s="7" customFormat="1" ht="14.25" customHeight="1" x14ac:dyDescent="0.25">
      <c r="A337" s="23">
        <v>2009</v>
      </c>
      <c r="B337" s="24">
        <v>42638</v>
      </c>
      <c r="C337" s="25" t="s">
        <v>82</v>
      </c>
      <c r="D337" s="26">
        <v>26</v>
      </c>
      <c r="E337" s="26">
        <v>28</v>
      </c>
      <c r="F337" s="26" t="s">
        <v>7</v>
      </c>
      <c r="G337" s="26"/>
      <c r="H337" s="26">
        <v>1</v>
      </c>
      <c r="I337" s="26"/>
      <c r="J337" s="26"/>
      <c r="K337" s="26" t="s">
        <v>20</v>
      </c>
      <c r="L337" s="27" t="s">
        <v>23</v>
      </c>
      <c r="M337" s="27"/>
      <c r="N337" s="25" t="s">
        <v>99</v>
      </c>
      <c r="O337" s="27"/>
    </row>
    <row r="338" spans="1:15" s="7" customFormat="1" ht="14.25" customHeight="1" x14ac:dyDescent="0.25">
      <c r="A338" s="23">
        <v>2009</v>
      </c>
      <c r="B338" s="24">
        <v>42645</v>
      </c>
      <c r="C338" s="25" t="s">
        <v>114</v>
      </c>
      <c r="D338" s="26">
        <v>41</v>
      </c>
      <c r="E338" s="26">
        <v>14</v>
      </c>
      <c r="F338" s="26" t="s">
        <v>6</v>
      </c>
      <c r="G338" s="26">
        <v>1</v>
      </c>
      <c r="H338" s="26"/>
      <c r="I338" s="26"/>
      <c r="J338" s="26"/>
      <c r="K338" s="26" t="s">
        <v>20</v>
      </c>
      <c r="L338" s="27" t="s">
        <v>16</v>
      </c>
      <c r="M338" s="27"/>
      <c r="N338" s="25" t="s">
        <v>99</v>
      </c>
      <c r="O338" s="27"/>
    </row>
    <row r="339" spans="1:15" s="7" customFormat="1" ht="14.25" customHeight="1" x14ac:dyDescent="0.25">
      <c r="A339" s="23">
        <v>2009</v>
      </c>
      <c r="B339" s="24">
        <v>42652</v>
      </c>
      <c r="C339" s="25" t="s">
        <v>45</v>
      </c>
      <c r="D339" s="26">
        <v>39</v>
      </c>
      <c r="E339" s="26">
        <v>29</v>
      </c>
      <c r="F339" s="26" t="s">
        <v>6</v>
      </c>
      <c r="G339" s="26">
        <v>1</v>
      </c>
      <c r="H339" s="26"/>
      <c r="I339" s="26"/>
      <c r="J339" s="26"/>
      <c r="K339" s="26" t="s">
        <v>22</v>
      </c>
      <c r="L339" s="27" t="s">
        <v>23</v>
      </c>
      <c r="M339" s="27"/>
      <c r="N339" s="25" t="s">
        <v>99</v>
      </c>
      <c r="O339" s="27"/>
    </row>
    <row r="340" spans="1:15" s="7" customFormat="1" ht="14.25" customHeight="1" x14ac:dyDescent="0.25">
      <c r="A340" s="23">
        <v>2009</v>
      </c>
      <c r="B340" s="24">
        <v>42662</v>
      </c>
      <c r="C340" s="25" t="s">
        <v>72</v>
      </c>
      <c r="D340" s="26">
        <v>18</v>
      </c>
      <c r="E340" s="26">
        <v>20</v>
      </c>
      <c r="F340" s="26" t="s">
        <v>7</v>
      </c>
      <c r="G340" s="26"/>
      <c r="H340" s="26">
        <v>1</v>
      </c>
      <c r="I340" s="26"/>
      <c r="J340" s="26"/>
      <c r="K340" s="26" t="s">
        <v>20</v>
      </c>
      <c r="L340" s="27" t="s">
        <v>74</v>
      </c>
      <c r="M340" s="27"/>
      <c r="N340" s="25" t="s">
        <v>99</v>
      </c>
      <c r="O340" s="27"/>
    </row>
    <row r="341" spans="1:15" s="7" customFormat="1" ht="14.25" customHeight="1" x14ac:dyDescent="0.25">
      <c r="A341" s="23">
        <v>2009</v>
      </c>
      <c r="B341" s="24">
        <v>42666</v>
      </c>
      <c r="C341" s="25" t="s">
        <v>42</v>
      </c>
      <c r="D341" s="26">
        <v>51</v>
      </c>
      <c r="E341" s="26">
        <v>19</v>
      </c>
      <c r="F341" s="26" t="s">
        <v>6</v>
      </c>
      <c r="G341" s="26">
        <v>1</v>
      </c>
      <c r="H341" s="26"/>
      <c r="I341" s="26"/>
      <c r="J341" s="26"/>
      <c r="K341" s="26" t="s">
        <v>20</v>
      </c>
      <c r="L341" s="27" t="s">
        <v>23</v>
      </c>
      <c r="M341" s="27"/>
      <c r="N341" s="25" t="s">
        <v>99</v>
      </c>
      <c r="O341" s="27"/>
    </row>
    <row r="342" spans="1:15" s="7" customFormat="1" ht="14.25" customHeight="1" x14ac:dyDescent="0.25">
      <c r="A342" s="23">
        <v>2009</v>
      </c>
      <c r="B342" s="24">
        <v>42680</v>
      </c>
      <c r="C342" s="25" t="s">
        <v>114</v>
      </c>
      <c r="D342" s="26">
        <v>42</v>
      </c>
      <c r="E342" s="26">
        <v>6</v>
      </c>
      <c r="F342" s="26" t="s">
        <v>6</v>
      </c>
      <c r="G342" s="26">
        <v>1</v>
      </c>
      <c r="H342" s="26"/>
      <c r="I342" s="26"/>
      <c r="J342" s="26"/>
      <c r="K342" s="26" t="s">
        <v>22</v>
      </c>
      <c r="L342" s="27" t="s">
        <v>23</v>
      </c>
      <c r="M342" s="27"/>
      <c r="N342" s="25" t="s">
        <v>99</v>
      </c>
      <c r="O342" s="27"/>
    </row>
    <row r="343" spans="1:15" s="7" customFormat="1" ht="14.25" customHeight="1" x14ac:dyDescent="0.25">
      <c r="A343" s="23">
        <v>2009</v>
      </c>
      <c r="B343" s="24">
        <v>42688</v>
      </c>
      <c r="C343" s="25" t="s">
        <v>115</v>
      </c>
      <c r="D343" s="26">
        <v>56</v>
      </c>
      <c r="E343" s="26">
        <v>15</v>
      </c>
      <c r="F343" s="26" t="s">
        <v>6</v>
      </c>
      <c r="G343" s="26">
        <v>1</v>
      </c>
      <c r="H343" s="26"/>
      <c r="I343" s="26"/>
      <c r="J343" s="26"/>
      <c r="K343" s="26" t="s">
        <v>59</v>
      </c>
      <c r="L343" s="27" t="s">
        <v>76</v>
      </c>
      <c r="M343" s="27"/>
      <c r="N343" s="25" t="s">
        <v>99</v>
      </c>
      <c r="O343" s="27" t="s">
        <v>100</v>
      </c>
    </row>
    <row r="344" spans="1:15" s="7" customFormat="1" ht="14.25" customHeight="1" x14ac:dyDescent="0.25">
      <c r="A344" s="23">
        <v>2009</v>
      </c>
      <c r="B344" s="24">
        <v>42694</v>
      </c>
      <c r="C344" s="25" t="s">
        <v>57</v>
      </c>
      <c r="D344" s="26">
        <v>20</v>
      </c>
      <c r="E344" s="26">
        <v>3</v>
      </c>
      <c r="F344" s="26" t="s">
        <v>6</v>
      </c>
      <c r="G344" s="26">
        <v>1</v>
      </c>
      <c r="H344" s="26"/>
      <c r="I344" s="26"/>
      <c r="J344" s="26"/>
      <c r="K344" s="26" t="s">
        <v>20</v>
      </c>
      <c r="L344" s="27" t="s">
        <v>31</v>
      </c>
      <c r="M344" s="27"/>
      <c r="N344" s="25" t="s">
        <v>99</v>
      </c>
      <c r="O344" s="27" t="s">
        <v>116</v>
      </c>
    </row>
    <row r="345" spans="1:15" s="7" customFormat="1" ht="14.25" customHeight="1" x14ac:dyDescent="0.25">
      <c r="A345" s="23">
        <v>2009</v>
      </c>
      <c r="B345" s="24">
        <v>42701</v>
      </c>
      <c r="C345" s="25" t="s">
        <v>117</v>
      </c>
      <c r="D345" s="26">
        <v>10</v>
      </c>
      <c r="E345" s="26">
        <v>26</v>
      </c>
      <c r="F345" s="26" t="s">
        <v>7</v>
      </c>
      <c r="G345" s="26"/>
      <c r="H345" s="26">
        <v>1</v>
      </c>
      <c r="I345" s="26"/>
      <c r="J345" s="26"/>
      <c r="K345" s="26" t="s">
        <v>20</v>
      </c>
      <c r="L345" s="27" t="s">
        <v>28</v>
      </c>
      <c r="M345" s="27"/>
      <c r="N345" s="25" t="s">
        <v>99</v>
      </c>
      <c r="O345" s="27" t="s">
        <v>118</v>
      </c>
    </row>
    <row r="346" spans="1:15" s="7" customFormat="1" ht="14.25" customHeight="1" x14ac:dyDescent="0.25">
      <c r="A346" s="18">
        <v>2010</v>
      </c>
      <c r="B346" s="19">
        <v>42609</v>
      </c>
      <c r="C346" s="20" t="s">
        <v>67</v>
      </c>
      <c r="D346" s="21">
        <v>56</v>
      </c>
      <c r="E346" s="21">
        <v>32</v>
      </c>
      <c r="F346" s="21" t="s">
        <v>6</v>
      </c>
      <c r="G346" s="21">
        <v>1</v>
      </c>
      <c r="H346" s="21"/>
      <c r="I346" s="21"/>
      <c r="J346" s="21"/>
      <c r="K346" s="21" t="s">
        <v>22</v>
      </c>
      <c r="L346" s="22" t="s">
        <v>23</v>
      </c>
      <c r="M346" s="22"/>
      <c r="N346" s="20" t="s">
        <v>99</v>
      </c>
      <c r="O346" s="22"/>
    </row>
    <row r="347" spans="1:15" s="7" customFormat="1" ht="14.25" customHeight="1" x14ac:dyDescent="0.25">
      <c r="A347" s="18">
        <v>2010</v>
      </c>
      <c r="B347" s="19">
        <v>42616</v>
      </c>
      <c r="C347" s="20" t="s">
        <v>64</v>
      </c>
      <c r="D347" s="21">
        <v>42</v>
      </c>
      <c r="E347" s="21">
        <v>21</v>
      </c>
      <c r="F347" s="21" t="s">
        <v>6</v>
      </c>
      <c r="G347" s="21">
        <v>1</v>
      </c>
      <c r="H347" s="21"/>
      <c r="I347" s="21"/>
      <c r="J347" s="21"/>
      <c r="K347" s="21" t="s">
        <v>20</v>
      </c>
      <c r="L347" s="22" t="s">
        <v>31</v>
      </c>
      <c r="M347" s="22"/>
      <c r="N347" s="20" t="s">
        <v>99</v>
      </c>
      <c r="O347" s="22"/>
    </row>
    <row r="348" spans="1:15" s="7" customFormat="1" ht="14.25" customHeight="1" x14ac:dyDescent="0.25">
      <c r="A348" s="18">
        <v>2010</v>
      </c>
      <c r="B348" s="19">
        <v>42623</v>
      </c>
      <c r="C348" s="20" t="s">
        <v>79</v>
      </c>
      <c r="D348" s="21">
        <v>33</v>
      </c>
      <c r="E348" s="21">
        <v>20</v>
      </c>
      <c r="F348" s="21" t="s">
        <v>6</v>
      </c>
      <c r="G348" s="21">
        <v>1</v>
      </c>
      <c r="H348" s="21"/>
      <c r="I348" s="21"/>
      <c r="J348" s="21"/>
      <c r="K348" s="21" t="s">
        <v>22</v>
      </c>
      <c r="L348" s="22" t="s">
        <v>23</v>
      </c>
      <c r="M348" s="22"/>
      <c r="N348" s="20" t="s">
        <v>99</v>
      </c>
      <c r="O348" s="22"/>
    </row>
    <row r="349" spans="1:15" s="7" customFormat="1" ht="14.25" customHeight="1" x14ac:dyDescent="0.25">
      <c r="A349" s="18">
        <v>2010</v>
      </c>
      <c r="B349" s="19">
        <v>42629</v>
      </c>
      <c r="C349" s="20" t="s">
        <v>71</v>
      </c>
      <c r="D349" s="21">
        <v>42</v>
      </c>
      <c r="E349" s="21">
        <v>7</v>
      </c>
      <c r="F349" s="21" t="s">
        <v>6</v>
      </c>
      <c r="G349" s="21">
        <v>1</v>
      </c>
      <c r="H349" s="21"/>
      <c r="I349" s="21"/>
      <c r="J349" s="21"/>
      <c r="K349" s="21" t="s">
        <v>20</v>
      </c>
      <c r="L349" s="22" t="s">
        <v>43</v>
      </c>
      <c r="M349" s="22"/>
      <c r="N349" s="20" t="s">
        <v>99</v>
      </c>
      <c r="O349" s="22"/>
    </row>
    <row r="350" spans="1:15" s="7" customFormat="1" ht="14.25" customHeight="1" x14ac:dyDescent="0.25">
      <c r="A350" s="18">
        <v>2010</v>
      </c>
      <c r="B350" s="19">
        <v>42637</v>
      </c>
      <c r="C350" s="20" t="s">
        <v>82</v>
      </c>
      <c r="D350" s="21">
        <v>27</v>
      </c>
      <c r="E350" s="21">
        <v>14</v>
      </c>
      <c r="F350" s="21" t="s">
        <v>6</v>
      </c>
      <c r="G350" s="21">
        <v>1</v>
      </c>
      <c r="H350" s="21"/>
      <c r="I350" s="21"/>
      <c r="J350" s="21"/>
      <c r="K350" s="21" t="s">
        <v>22</v>
      </c>
      <c r="L350" s="22" t="s">
        <v>23</v>
      </c>
      <c r="M350" s="22"/>
      <c r="N350" s="20" t="s">
        <v>99</v>
      </c>
      <c r="O350" s="22"/>
    </row>
    <row r="351" spans="1:15" s="7" customFormat="1" ht="14.25" customHeight="1" x14ac:dyDescent="0.25">
      <c r="A351" s="18">
        <v>2010</v>
      </c>
      <c r="B351" s="19">
        <v>42644</v>
      </c>
      <c r="C351" s="20" t="s">
        <v>114</v>
      </c>
      <c r="D351" s="21">
        <v>41</v>
      </c>
      <c r="E351" s="21">
        <v>14</v>
      </c>
      <c r="F351" s="21" t="s">
        <v>6</v>
      </c>
      <c r="G351" s="21">
        <v>1</v>
      </c>
      <c r="H351" s="21"/>
      <c r="I351" s="21"/>
      <c r="J351" s="21"/>
      <c r="K351" s="21" t="s">
        <v>22</v>
      </c>
      <c r="L351" s="22" t="s">
        <v>23</v>
      </c>
      <c r="M351" s="22"/>
      <c r="N351" s="20" t="s">
        <v>99</v>
      </c>
      <c r="O351" s="22"/>
    </row>
    <row r="352" spans="1:15" s="7" customFormat="1" ht="14.25" customHeight="1" x14ac:dyDescent="0.25">
      <c r="A352" s="18">
        <v>2010</v>
      </c>
      <c r="B352" s="19">
        <v>42652</v>
      </c>
      <c r="C352" s="20" t="s">
        <v>45</v>
      </c>
      <c r="D352" s="21">
        <v>53</v>
      </c>
      <c r="E352" s="21">
        <v>14</v>
      </c>
      <c r="F352" s="21" t="s">
        <v>6</v>
      </c>
      <c r="G352" s="21">
        <v>1</v>
      </c>
      <c r="H352" s="21"/>
      <c r="I352" s="21"/>
      <c r="J352" s="21"/>
      <c r="K352" s="21" t="s">
        <v>20</v>
      </c>
      <c r="L352" s="22" t="s">
        <v>46</v>
      </c>
      <c r="M352" s="22"/>
      <c r="N352" s="20" t="s">
        <v>99</v>
      </c>
      <c r="O352" s="22"/>
    </row>
    <row r="353" spans="1:15" s="7" customFormat="1" ht="14.25" customHeight="1" x14ac:dyDescent="0.25">
      <c r="A353" s="18">
        <v>2010</v>
      </c>
      <c r="B353" s="19">
        <v>42658</v>
      </c>
      <c r="C353" s="20" t="s">
        <v>72</v>
      </c>
      <c r="D353" s="21">
        <v>24</v>
      </c>
      <c r="E353" s="21">
        <v>21</v>
      </c>
      <c r="F353" s="21" t="s">
        <v>6</v>
      </c>
      <c r="G353" s="21">
        <v>1</v>
      </c>
      <c r="H353" s="21"/>
      <c r="I353" s="21"/>
      <c r="J353" s="21"/>
      <c r="K353" s="21" t="s">
        <v>22</v>
      </c>
      <c r="L353" s="22" t="s">
        <v>23</v>
      </c>
      <c r="M353" s="22"/>
      <c r="N353" s="20" t="s">
        <v>99</v>
      </c>
      <c r="O353" s="22"/>
    </row>
    <row r="354" spans="1:15" s="7" customFormat="1" ht="14.25" customHeight="1" x14ac:dyDescent="0.25">
      <c r="A354" s="18">
        <v>2010</v>
      </c>
      <c r="B354" s="19">
        <v>42665</v>
      </c>
      <c r="C354" s="20" t="s">
        <v>42</v>
      </c>
      <c r="D354" s="21">
        <v>56</v>
      </c>
      <c r="E354" s="21">
        <v>0</v>
      </c>
      <c r="F354" s="21" t="s">
        <v>6</v>
      </c>
      <c r="G354" s="21">
        <v>1</v>
      </c>
      <c r="H354" s="21"/>
      <c r="I354" s="21"/>
      <c r="J354" s="21"/>
      <c r="K354" s="21" t="s">
        <v>22</v>
      </c>
      <c r="L354" s="22" t="s">
        <v>23</v>
      </c>
      <c r="M354" s="22"/>
      <c r="N354" s="20" t="s">
        <v>99</v>
      </c>
      <c r="O354" s="22"/>
    </row>
    <row r="355" spans="1:15" s="7" customFormat="1" ht="14.25" customHeight="1" x14ac:dyDescent="0.25">
      <c r="A355" s="18">
        <v>2010</v>
      </c>
      <c r="B355" s="19">
        <v>42679</v>
      </c>
      <c r="C355" s="20" t="s">
        <v>114</v>
      </c>
      <c r="D355" s="21">
        <v>72</v>
      </c>
      <c r="E355" s="21">
        <v>19</v>
      </c>
      <c r="F355" s="21" t="s">
        <v>6</v>
      </c>
      <c r="G355" s="21">
        <v>1</v>
      </c>
      <c r="H355" s="21"/>
      <c r="I355" s="21"/>
      <c r="J355" s="21"/>
      <c r="K355" s="21" t="s">
        <v>20</v>
      </c>
      <c r="L355" s="22" t="s">
        <v>16</v>
      </c>
      <c r="M355" s="22"/>
      <c r="N355" s="20" t="s">
        <v>99</v>
      </c>
      <c r="O355" s="22"/>
    </row>
    <row r="356" spans="1:15" s="7" customFormat="1" ht="14.25" customHeight="1" x14ac:dyDescent="0.25">
      <c r="A356" s="18">
        <v>2010</v>
      </c>
      <c r="B356" s="19">
        <v>42693</v>
      </c>
      <c r="C356" s="20" t="s">
        <v>45</v>
      </c>
      <c r="D356" s="21">
        <v>41</v>
      </c>
      <c r="E356" s="21">
        <v>21</v>
      </c>
      <c r="F356" s="21" t="s">
        <v>6</v>
      </c>
      <c r="G356" s="21">
        <v>1</v>
      </c>
      <c r="H356" s="21"/>
      <c r="I356" s="21"/>
      <c r="J356" s="21"/>
      <c r="K356" s="21" t="s">
        <v>22</v>
      </c>
      <c r="L356" s="22" t="s">
        <v>23</v>
      </c>
      <c r="M356" s="22" t="s">
        <v>119</v>
      </c>
      <c r="N356" s="20" t="s">
        <v>99</v>
      </c>
      <c r="O356" s="22" t="s">
        <v>69</v>
      </c>
    </row>
    <row r="357" spans="1:15" s="7" customFormat="1" ht="14.25" customHeight="1" x14ac:dyDescent="0.25">
      <c r="A357" s="18">
        <v>2010</v>
      </c>
      <c r="B357" s="19">
        <v>42701</v>
      </c>
      <c r="C357" s="20" t="s">
        <v>79</v>
      </c>
      <c r="D357" s="21">
        <v>48</v>
      </c>
      <c r="E357" s="21">
        <v>7</v>
      </c>
      <c r="F357" s="21" t="s">
        <v>6</v>
      </c>
      <c r="G357" s="21">
        <v>1</v>
      </c>
      <c r="H357" s="21"/>
      <c r="I357" s="21"/>
      <c r="J357" s="21"/>
      <c r="K357" s="21" t="s">
        <v>22</v>
      </c>
      <c r="L357" s="22" t="s">
        <v>23</v>
      </c>
      <c r="M357" s="22" t="s">
        <v>119</v>
      </c>
      <c r="N357" s="20" t="s">
        <v>99</v>
      </c>
      <c r="O357" s="22" t="s">
        <v>69</v>
      </c>
    </row>
    <row r="358" spans="1:15" s="7" customFormat="1" ht="14.25" customHeight="1" x14ac:dyDescent="0.25">
      <c r="A358" s="18">
        <v>2010</v>
      </c>
      <c r="B358" s="19">
        <v>42708</v>
      </c>
      <c r="C358" s="20" t="s">
        <v>98</v>
      </c>
      <c r="D358" s="21">
        <v>0</v>
      </c>
      <c r="E358" s="21">
        <v>21</v>
      </c>
      <c r="F358" s="21" t="s">
        <v>7</v>
      </c>
      <c r="G358" s="21"/>
      <c r="H358" s="21">
        <v>1</v>
      </c>
      <c r="I358" s="21"/>
      <c r="J358" s="21"/>
      <c r="K358" s="21" t="s">
        <v>22</v>
      </c>
      <c r="L358" s="22" t="s">
        <v>23</v>
      </c>
      <c r="M358" s="22" t="s">
        <v>119</v>
      </c>
      <c r="N358" s="20" t="s">
        <v>99</v>
      </c>
      <c r="O358" s="22" t="s">
        <v>69</v>
      </c>
    </row>
    <row r="359" spans="1:15" s="7" customFormat="1" ht="14.25" customHeight="1" x14ac:dyDescent="0.25">
      <c r="A359" s="23">
        <v>2011</v>
      </c>
      <c r="B359" s="24">
        <v>42608</v>
      </c>
      <c r="C359" s="25" t="s">
        <v>64</v>
      </c>
      <c r="D359" s="26">
        <v>21</v>
      </c>
      <c r="E359" s="26">
        <v>54</v>
      </c>
      <c r="F359" s="26" t="s">
        <v>7</v>
      </c>
      <c r="G359" s="26"/>
      <c r="H359" s="26">
        <v>1</v>
      </c>
      <c r="I359" s="26"/>
      <c r="J359" s="26"/>
      <c r="K359" s="26" t="s">
        <v>22</v>
      </c>
      <c r="L359" s="27" t="s">
        <v>23</v>
      </c>
      <c r="M359" s="27" t="s">
        <v>119</v>
      </c>
      <c r="N359" s="25" t="s">
        <v>99</v>
      </c>
      <c r="O359" s="27"/>
    </row>
    <row r="360" spans="1:15" s="7" customFormat="1" ht="14.25" customHeight="1" x14ac:dyDescent="0.25">
      <c r="A360" s="23">
        <v>2011</v>
      </c>
      <c r="B360" s="24">
        <v>42615</v>
      </c>
      <c r="C360" s="25" t="s">
        <v>79</v>
      </c>
      <c r="D360" s="26">
        <v>0</v>
      </c>
      <c r="E360" s="26">
        <v>21</v>
      </c>
      <c r="F360" s="26" t="s">
        <v>7</v>
      </c>
      <c r="G360" s="26"/>
      <c r="H360" s="26">
        <v>1</v>
      </c>
      <c r="I360" s="26"/>
      <c r="J360" s="26"/>
      <c r="K360" s="26" t="s">
        <v>20</v>
      </c>
      <c r="L360" s="27" t="s">
        <v>31</v>
      </c>
      <c r="M360" s="27"/>
      <c r="N360" s="25" t="s">
        <v>99</v>
      </c>
      <c r="O360" s="27"/>
    </row>
    <row r="361" spans="1:15" s="7" customFormat="1" ht="14.25" customHeight="1" x14ac:dyDescent="0.25">
      <c r="A361" s="23">
        <v>2011</v>
      </c>
      <c r="B361" s="24">
        <v>42623</v>
      </c>
      <c r="C361" s="25" t="s">
        <v>67</v>
      </c>
      <c r="D361" s="26">
        <v>54</v>
      </c>
      <c r="E361" s="26">
        <v>7</v>
      </c>
      <c r="F361" s="26" t="s">
        <v>6</v>
      </c>
      <c r="G361" s="26">
        <v>1</v>
      </c>
      <c r="H361" s="26"/>
      <c r="I361" s="26"/>
      <c r="J361" s="26"/>
      <c r="K361" s="26" t="s">
        <v>22</v>
      </c>
      <c r="L361" s="27" t="s">
        <v>23</v>
      </c>
      <c r="M361" s="27" t="s">
        <v>119</v>
      </c>
      <c r="N361" s="25" t="s">
        <v>99</v>
      </c>
      <c r="O361" s="27"/>
    </row>
    <row r="362" spans="1:15" s="7" customFormat="1" ht="14.25" customHeight="1" x14ac:dyDescent="0.25">
      <c r="A362" s="23">
        <v>2011</v>
      </c>
      <c r="B362" s="24">
        <v>42629</v>
      </c>
      <c r="C362" s="25" t="s">
        <v>71</v>
      </c>
      <c r="D362" s="26">
        <v>52</v>
      </c>
      <c r="E362" s="26">
        <v>6</v>
      </c>
      <c r="F362" s="26" t="s">
        <v>6</v>
      </c>
      <c r="G362" s="26">
        <v>1</v>
      </c>
      <c r="H362" s="26"/>
      <c r="I362" s="26"/>
      <c r="J362" s="26"/>
      <c r="K362" s="26" t="s">
        <v>20</v>
      </c>
      <c r="L362" s="27" t="s">
        <v>43</v>
      </c>
      <c r="M362" s="27"/>
      <c r="N362" s="25" t="s">
        <v>99</v>
      </c>
      <c r="O362" s="27"/>
    </row>
    <row r="363" spans="1:15" s="7" customFormat="1" ht="14.25" customHeight="1" x14ac:dyDescent="0.25">
      <c r="A363" s="23">
        <v>2011</v>
      </c>
      <c r="B363" s="24">
        <v>42639</v>
      </c>
      <c r="C363" s="25" t="s">
        <v>82</v>
      </c>
      <c r="D363" s="26">
        <v>42</v>
      </c>
      <c r="E363" s="26">
        <v>7</v>
      </c>
      <c r="F363" s="26" t="s">
        <v>6</v>
      </c>
      <c r="G363" s="26">
        <v>1</v>
      </c>
      <c r="H363" s="26"/>
      <c r="I363" s="26"/>
      <c r="J363" s="26"/>
      <c r="K363" s="26" t="s">
        <v>22</v>
      </c>
      <c r="L363" s="27" t="s">
        <v>23</v>
      </c>
      <c r="M363" s="27" t="s">
        <v>119</v>
      </c>
      <c r="N363" s="25" t="s">
        <v>99</v>
      </c>
      <c r="O363" s="27"/>
    </row>
    <row r="364" spans="1:15" s="7" customFormat="1" ht="14.25" customHeight="1" x14ac:dyDescent="0.25">
      <c r="A364" s="23">
        <v>2011</v>
      </c>
      <c r="B364" s="24">
        <v>42643</v>
      </c>
      <c r="C364" s="25" t="s">
        <v>58</v>
      </c>
      <c r="D364" s="26">
        <v>56</v>
      </c>
      <c r="E364" s="26">
        <v>12</v>
      </c>
      <c r="F364" s="26" t="s">
        <v>6</v>
      </c>
      <c r="G364" s="26">
        <v>1</v>
      </c>
      <c r="H364" s="26"/>
      <c r="I364" s="26"/>
      <c r="J364" s="26"/>
      <c r="K364" s="26" t="s">
        <v>20</v>
      </c>
      <c r="L364" s="27" t="s">
        <v>70</v>
      </c>
      <c r="M364" s="27" t="s">
        <v>139</v>
      </c>
      <c r="N364" s="25" t="s">
        <v>99</v>
      </c>
      <c r="O364" s="27"/>
    </row>
    <row r="365" spans="1:15" s="7" customFormat="1" ht="14.25" customHeight="1" x14ac:dyDescent="0.25">
      <c r="A365" s="23">
        <v>2011</v>
      </c>
      <c r="B365" s="24">
        <v>42649</v>
      </c>
      <c r="C365" s="25" t="s">
        <v>72</v>
      </c>
      <c r="D365" s="26">
        <v>28</v>
      </c>
      <c r="E365" s="26">
        <v>21</v>
      </c>
      <c r="F365" s="26" t="s">
        <v>6</v>
      </c>
      <c r="G365" s="26">
        <v>1</v>
      </c>
      <c r="H365" s="26"/>
      <c r="I365" s="26"/>
      <c r="J365" s="26"/>
      <c r="K365" s="26" t="s">
        <v>22</v>
      </c>
      <c r="L365" s="27" t="s">
        <v>23</v>
      </c>
      <c r="M365" s="27" t="s">
        <v>119</v>
      </c>
      <c r="N365" s="25" t="s">
        <v>99</v>
      </c>
      <c r="O365" s="27"/>
    </row>
    <row r="366" spans="1:15" s="7" customFormat="1" ht="14.25" customHeight="1" x14ac:dyDescent="0.25">
      <c r="A366" s="23">
        <v>2011</v>
      </c>
      <c r="B366" s="24">
        <v>42657</v>
      </c>
      <c r="C366" s="25" t="s">
        <v>52</v>
      </c>
      <c r="D366" s="26">
        <v>20</v>
      </c>
      <c r="E366" s="26">
        <v>27</v>
      </c>
      <c r="F366" s="26" t="s">
        <v>7</v>
      </c>
      <c r="G366" s="26"/>
      <c r="H366" s="26">
        <v>1</v>
      </c>
      <c r="I366" s="26"/>
      <c r="J366" s="26"/>
      <c r="K366" s="26" t="s">
        <v>20</v>
      </c>
      <c r="L366" s="27" t="s">
        <v>53</v>
      </c>
      <c r="M366" s="27"/>
      <c r="N366" s="25" t="s">
        <v>99</v>
      </c>
      <c r="O366" s="27"/>
    </row>
    <row r="367" spans="1:15" s="7" customFormat="1" ht="14.25" customHeight="1" x14ac:dyDescent="0.25">
      <c r="A367" s="23">
        <v>2011</v>
      </c>
      <c r="B367" s="24">
        <v>42664</v>
      </c>
      <c r="C367" s="25" t="s">
        <v>42</v>
      </c>
      <c r="D367" s="26">
        <v>55</v>
      </c>
      <c r="E367" s="26">
        <v>12</v>
      </c>
      <c r="F367" s="26" t="s">
        <v>6</v>
      </c>
      <c r="G367" s="26">
        <v>1</v>
      </c>
      <c r="H367" s="26"/>
      <c r="I367" s="26"/>
      <c r="J367" s="26"/>
      <c r="K367" s="26" t="s">
        <v>20</v>
      </c>
      <c r="L367" s="27" t="s">
        <v>23</v>
      </c>
      <c r="M367" s="27"/>
      <c r="N367" s="25" t="s">
        <v>99</v>
      </c>
      <c r="O367" s="27"/>
    </row>
    <row r="368" spans="1:15" s="7" customFormat="1" ht="14.25" customHeight="1" x14ac:dyDescent="0.25">
      <c r="A368" s="23">
        <v>2011</v>
      </c>
      <c r="B368" s="24">
        <v>42671</v>
      </c>
      <c r="C368" s="25" t="s">
        <v>120</v>
      </c>
      <c r="D368" s="26">
        <v>38</v>
      </c>
      <c r="E368" s="26">
        <v>3</v>
      </c>
      <c r="F368" s="26" t="s">
        <v>6</v>
      </c>
      <c r="G368" s="26">
        <v>1</v>
      </c>
      <c r="H368" s="26"/>
      <c r="I368" s="26"/>
      <c r="J368" s="26"/>
      <c r="K368" s="26" t="s">
        <v>22</v>
      </c>
      <c r="L368" s="27" t="s">
        <v>23</v>
      </c>
      <c r="M368" s="27" t="s">
        <v>119</v>
      </c>
      <c r="N368" s="25" t="s">
        <v>99</v>
      </c>
      <c r="O368" s="27"/>
    </row>
    <row r="369" spans="1:15" s="7" customFormat="1" ht="14.25" customHeight="1" x14ac:dyDescent="0.25">
      <c r="A369" s="23">
        <v>2011</v>
      </c>
      <c r="B369" s="24">
        <v>42686</v>
      </c>
      <c r="C369" s="25" t="s">
        <v>33</v>
      </c>
      <c r="D369" s="26">
        <v>1</v>
      </c>
      <c r="E369" s="26">
        <v>0</v>
      </c>
      <c r="F369" s="26" t="s">
        <v>6</v>
      </c>
      <c r="G369" s="26">
        <v>1</v>
      </c>
      <c r="H369" s="26"/>
      <c r="I369" s="26"/>
      <c r="J369" s="26"/>
      <c r="K369" s="26" t="s">
        <v>20</v>
      </c>
      <c r="L369" s="27" t="s">
        <v>40</v>
      </c>
      <c r="M369" s="27"/>
      <c r="N369" s="25" t="s">
        <v>99</v>
      </c>
      <c r="O369" s="27" t="s">
        <v>121</v>
      </c>
    </row>
    <row r="370" spans="1:15" s="7" customFormat="1" ht="14.25" customHeight="1" x14ac:dyDescent="0.25">
      <c r="A370" s="23">
        <v>2011</v>
      </c>
      <c r="B370" s="24">
        <v>42695</v>
      </c>
      <c r="C370" s="25" t="s">
        <v>63</v>
      </c>
      <c r="D370" s="26">
        <v>26</v>
      </c>
      <c r="E370" s="26">
        <v>54</v>
      </c>
      <c r="F370" s="26" t="s">
        <v>7</v>
      </c>
      <c r="G370" s="26"/>
      <c r="H370" s="26">
        <v>1</v>
      </c>
      <c r="I370" s="26"/>
      <c r="J370" s="26"/>
      <c r="K370" s="26" t="s">
        <v>20</v>
      </c>
      <c r="L370" s="27" t="s">
        <v>43</v>
      </c>
      <c r="M370" s="27"/>
      <c r="N370" s="25" t="s">
        <v>99</v>
      </c>
      <c r="O370" s="27" t="s">
        <v>77</v>
      </c>
    </row>
    <row r="371" spans="1:15" s="7" customFormat="1" ht="14.25" customHeight="1" x14ac:dyDescent="0.25">
      <c r="A371" s="18">
        <v>2012</v>
      </c>
      <c r="B371" s="19">
        <v>42606</v>
      </c>
      <c r="C371" s="20" t="s">
        <v>64</v>
      </c>
      <c r="D371" s="21">
        <v>40</v>
      </c>
      <c r="E371" s="21">
        <v>0</v>
      </c>
      <c r="F371" s="21" t="s">
        <v>6</v>
      </c>
      <c r="G371" s="21">
        <v>1</v>
      </c>
      <c r="H371" s="21"/>
      <c r="I371" s="21"/>
      <c r="J371" s="21"/>
      <c r="K371" s="21" t="s">
        <v>20</v>
      </c>
      <c r="L371" s="22" t="s">
        <v>31</v>
      </c>
      <c r="M371" s="22"/>
      <c r="N371" s="20" t="s">
        <v>122</v>
      </c>
      <c r="O371" s="22"/>
    </row>
    <row r="372" spans="1:15" s="7" customFormat="1" ht="14.25" customHeight="1" x14ac:dyDescent="0.25">
      <c r="A372" s="18">
        <v>2012</v>
      </c>
      <c r="B372" s="19">
        <v>42613</v>
      </c>
      <c r="C372" s="20" t="s">
        <v>79</v>
      </c>
      <c r="D372" s="21">
        <v>7</v>
      </c>
      <c r="E372" s="21">
        <v>39</v>
      </c>
      <c r="F372" s="21" t="s">
        <v>7</v>
      </c>
      <c r="G372" s="21"/>
      <c r="H372" s="21">
        <v>1</v>
      </c>
      <c r="I372" s="21"/>
      <c r="J372" s="21"/>
      <c r="K372" s="21" t="s">
        <v>22</v>
      </c>
      <c r="L372" s="22" t="s">
        <v>23</v>
      </c>
      <c r="M372" s="22" t="s">
        <v>119</v>
      </c>
      <c r="N372" s="20" t="s">
        <v>122</v>
      </c>
      <c r="O372" s="22"/>
    </row>
    <row r="373" spans="1:15" s="7" customFormat="1" ht="14.25" customHeight="1" x14ac:dyDescent="0.25">
      <c r="A373" s="18">
        <v>2012</v>
      </c>
      <c r="B373" s="19">
        <v>42620</v>
      </c>
      <c r="C373" s="20" t="s">
        <v>67</v>
      </c>
      <c r="D373" s="21">
        <v>17</v>
      </c>
      <c r="E373" s="21">
        <v>13</v>
      </c>
      <c r="F373" s="21" t="s">
        <v>6</v>
      </c>
      <c r="G373" s="21">
        <v>1</v>
      </c>
      <c r="H373" s="21"/>
      <c r="I373" s="21"/>
      <c r="J373" s="21"/>
      <c r="K373" s="21" t="s">
        <v>20</v>
      </c>
      <c r="L373" s="22" t="s">
        <v>43</v>
      </c>
      <c r="M373" s="22"/>
      <c r="N373" s="20" t="s">
        <v>122</v>
      </c>
      <c r="O373" s="22"/>
    </row>
    <row r="374" spans="1:15" s="7" customFormat="1" ht="14.25" customHeight="1" x14ac:dyDescent="0.25">
      <c r="A374" s="18">
        <v>2012</v>
      </c>
      <c r="B374" s="19">
        <v>42627</v>
      </c>
      <c r="C374" s="20" t="s">
        <v>63</v>
      </c>
      <c r="D374" s="21">
        <v>23</v>
      </c>
      <c r="E374" s="21">
        <v>13</v>
      </c>
      <c r="F374" s="21" t="s">
        <v>6</v>
      </c>
      <c r="G374" s="21">
        <v>1</v>
      </c>
      <c r="H374" s="21"/>
      <c r="I374" s="21"/>
      <c r="J374" s="21"/>
      <c r="K374" s="21" t="s">
        <v>22</v>
      </c>
      <c r="L374" s="22" t="s">
        <v>23</v>
      </c>
      <c r="M374" s="22" t="s">
        <v>119</v>
      </c>
      <c r="N374" s="20" t="s">
        <v>122</v>
      </c>
      <c r="O374" s="22"/>
    </row>
    <row r="375" spans="1:15" s="7" customFormat="1" ht="14.25" customHeight="1" x14ac:dyDescent="0.25">
      <c r="A375" s="18">
        <v>2012</v>
      </c>
      <c r="B375" s="19">
        <v>42634</v>
      </c>
      <c r="C375" s="20" t="s">
        <v>82</v>
      </c>
      <c r="D375" s="21">
        <v>26</v>
      </c>
      <c r="E375" s="21">
        <v>30</v>
      </c>
      <c r="F375" s="21" t="s">
        <v>7</v>
      </c>
      <c r="G375" s="21"/>
      <c r="H375" s="21">
        <v>1</v>
      </c>
      <c r="I375" s="21"/>
      <c r="J375" s="21"/>
      <c r="K375" s="21" t="s">
        <v>20</v>
      </c>
      <c r="L375" s="22" t="s">
        <v>23</v>
      </c>
      <c r="M375" s="22"/>
      <c r="N375" s="20" t="s">
        <v>122</v>
      </c>
      <c r="O375" s="22"/>
    </row>
    <row r="376" spans="1:15" s="7" customFormat="1" ht="14.25" customHeight="1" x14ac:dyDescent="0.25">
      <c r="A376" s="18">
        <v>2012</v>
      </c>
      <c r="B376" s="19">
        <v>42641</v>
      </c>
      <c r="C376" s="20" t="s">
        <v>58</v>
      </c>
      <c r="D376" s="21">
        <v>30</v>
      </c>
      <c r="E376" s="21">
        <v>14</v>
      </c>
      <c r="F376" s="21" t="s">
        <v>6</v>
      </c>
      <c r="G376" s="21">
        <v>1</v>
      </c>
      <c r="H376" s="21"/>
      <c r="I376" s="21"/>
      <c r="J376" s="21"/>
      <c r="K376" s="21" t="s">
        <v>22</v>
      </c>
      <c r="L376" s="22" t="s">
        <v>23</v>
      </c>
      <c r="M376" s="22" t="s">
        <v>119</v>
      </c>
      <c r="N376" s="20" t="s">
        <v>122</v>
      </c>
      <c r="O376" s="22"/>
    </row>
    <row r="377" spans="1:15" s="7" customFormat="1" ht="14.25" customHeight="1" x14ac:dyDescent="0.25">
      <c r="A377" s="18">
        <v>2012</v>
      </c>
      <c r="B377" s="19">
        <v>42648</v>
      </c>
      <c r="C377" s="20" t="s">
        <v>72</v>
      </c>
      <c r="D377" s="21">
        <v>0</v>
      </c>
      <c r="E377" s="21">
        <v>21</v>
      </c>
      <c r="F377" s="21" t="s">
        <v>7</v>
      </c>
      <c r="G377" s="21"/>
      <c r="H377" s="21">
        <v>1</v>
      </c>
      <c r="I377" s="21"/>
      <c r="J377" s="21"/>
      <c r="K377" s="21" t="s">
        <v>20</v>
      </c>
      <c r="L377" s="22" t="s">
        <v>74</v>
      </c>
      <c r="M377" s="22"/>
      <c r="N377" s="20" t="s">
        <v>122</v>
      </c>
      <c r="O377" s="22"/>
    </row>
    <row r="378" spans="1:15" s="7" customFormat="1" ht="14.25" customHeight="1" x14ac:dyDescent="0.25">
      <c r="A378" s="18">
        <v>2012</v>
      </c>
      <c r="B378" s="19">
        <v>42655</v>
      </c>
      <c r="C378" s="20" t="s">
        <v>52</v>
      </c>
      <c r="D378" s="21">
        <v>7</v>
      </c>
      <c r="E378" s="21">
        <v>28</v>
      </c>
      <c r="F378" s="21" t="s">
        <v>7</v>
      </c>
      <c r="G378" s="21"/>
      <c r="H378" s="21">
        <v>1</v>
      </c>
      <c r="I378" s="21"/>
      <c r="J378" s="21"/>
      <c r="K378" s="21" t="s">
        <v>22</v>
      </c>
      <c r="L378" s="22" t="s">
        <v>23</v>
      </c>
      <c r="M378" s="22" t="s">
        <v>119</v>
      </c>
      <c r="N378" s="20" t="s">
        <v>122</v>
      </c>
      <c r="O378" s="22"/>
    </row>
    <row r="379" spans="1:15" s="7" customFormat="1" ht="14.25" customHeight="1" x14ac:dyDescent="0.25">
      <c r="A379" s="18">
        <v>2012</v>
      </c>
      <c r="B379" s="19">
        <v>42662</v>
      </c>
      <c r="C379" s="20" t="s">
        <v>42</v>
      </c>
      <c r="D379" s="21">
        <v>28</v>
      </c>
      <c r="E379" s="21">
        <v>46</v>
      </c>
      <c r="F379" s="21" t="s">
        <v>7</v>
      </c>
      <c r="G379" s="21"/>
      <c r="H379" s="21">
        <v>1</v>
      </c>
      <c r="I379" s="21"/>
      <c r="J379" s="21"/>
      <c r="K379" s="21" t="s">
        <v>22</v>
      </c>
      <c r="L379" s="22" t="s">
        <v>23</v>
      </c>
      <c r="M379" s="22" t="s">
        <v>119</v>
      </c>
      <c r="N379" s="20" t="s">
        <v>122</v>
      </c>
      <c r="O379" s="22"/>
    </row>
    <row r="380" spans="1:15" s="7" customFormat="1" ht="14.25" customHeight="1" x14ac:dyDescent="0.25">
      <c r="A380" s="18">
        <v>2012</v>
      </c>
      <c r="B380" s="19">
        <v>42669</v>
      </c>
      <c r="C380" s="20" t="s">
        <v>120</v>
      </c>
      <c r="D380" s="21">
        <v>49</v>
      </c>
      <c r="E380" s="21">
        <v>20</v>
      </c>
      <c r="F380" s="21" t="s">
        <v>6</v>
      </c>
      <c r="G380" s="21">
        <v>1</v>
      </c>
      <c r="H380" s="21"/>
      <c r="I380" s="21"/>
      <c r="J380" s="21"/>
      <c r="K380" s="21" t="s">
        <v>20</v>
      </c>
      <c r="L380" s="22" t="s">
        <v>123</v>
      </c>
      <c r="M380" s="22"/>
      <c r="N380" s="20" t="s">
        <v>122</v>
      </c>
      <c r="O380" s="22"/>
    </row>
    <row r="381" spans="1:15" s="7" customFormat="1" ht="14.25" customHeight="1" x14ac:dyDescent="0.25">
      <c r="A381" s="23">
        <v>2013</v>
      </c>
      <c r="B381" s="24">
        <v>42612</v>
      </c>
      <c r="C381" s="25" t="s">
        <v>63</v>
      </c>
      <c r="D381" s="26">
        <v>6</v>
      </c>
      <c r="E381" s="26">
        <v>38</v>
      </c>
      <c r="F381" s="26" t="s">
        <v>7</v>
      </c>
      <c r="G381" s="26"/>
      <c r="H381" s="26">
        <v>1</v>
      </c>
      <c r="I381" s="26"/>
      <c r="J381" s="26"/>
      <c r="K381" s="26" t="s">
        <v>22</v>
      </c>
      <c r="L381" s="27" t="s">
        <v>23</v>
      </c>
      <c r="M381" s="27" t="s">
        <v>119</v>
      </c>
      <c r="N381" s="25" t="s">
        <v>122</v>
      </c>
      <c r="O381" s="27"/>
    </row>
    <row r="382" spans="1:15" s="7" customFormat="1" ht="14.25" customHeight="1" x14ac:dyDescent="0.25">
      <c r="A382" s="23">
        <v>2013</v>
      </c>
      <c r="B382" s="24">
        <v>42619</v>
      </c>
      <c r="C382" s="25" t="s">
        <v>71</v>
      </c>
      <c r="D382" s="26">
        <v>12</v>
      </c>
      <c r="E382" s="26">
        <v>16</v>
      </c>
      <c r="F382" s="26" t="s">
        <v>7</v>
      </c>
      <c r="G382" s="26"/>
      <c r="H382" s="26">
        <v>1</v>
      </c>
      <c r="I382" s="26"/>
      <c r="J382" s="26"/>
      <c r="K382" s="26"/>
      <c r="L382" s="27"/>
      <c r="M382" s="27"/>
      <c r="N382" s="25" t="s">
        <v>122</v>
      </c>
      <c r="O382" s="27"/>
    </row>
    <row r="383" spans="1:15" s="7" customFormat="1" ht="14.25" customHeight="1" x14ac:dyDescent="0.25">
      <c r="A383" s="23">
        <v>2013</v>
      </c>
      <c r="B383" s="24">
        <v>42627</v>
      </c>
      <c r="C383" s="25" t="s">
        <v>33</v>
      </c>
      <c r="D383" s="26">
        <v>3</v>
      </c>
      <c r="E383" s="26">
        <v>0</v>
      </c>
      <c r="F383" s="26" t="s">
        <v>6</v>
      </c>
      <c r="G383" s="26">
        <v>1</v>
      </c>
      <c r="H383" s="26"/>
      <c r="I383" s="26"/>
      <c r="J383" s="26"/>
      <c r="K383" s="26" t="s">
        <v>22</v>
      </c>
      <c r="L383" s="27" t="s">
        <v>23</v>
      </c>
      <c r="M383" s="27" t="s">
        <v>119</v>
      </c>
      <c r="N383" s="25" t="s">
        <v>122</v>
      </c>
      <c r="O383" s="27"/>
    </row>
    <row r="384" spans="1:15" s="7" customFormat="1" ht="14.25" customHeight="1" x14ac:dyDescent="0.25">
      <c r="A384" s="23">
        <v>2013</v>
      </c>
      <c r="B384" s="24">
        <v>42633</v>
      </c>
      <c r="C384" s="25" t="s">
        <v>58</v>
      </c>
      <c r="D384" s="26">
        <v>7</v>
      </c>
      <c r="E384" s="26">
        <v>26</v>
      </c>
      <c r="F384" s="26" t="s">
        <v>7</v>
      </c>
      <c r="G384" s="26"/>
      <c r="H384" s="26">
        <v>1</v>
      </c>
      <c r="I384" s="26"/>
      <c r="J384" s="26"/>
      <c r="K384" s="26" t="s">
        <v>20</v>
      </c>
      <c r="L384" s="27" t="s">
        <v>70</v>
      </c>
      <c r="M384" s="27" t="s">
        <v>139</v>
      </c>
      <c r="N384" s="25" t="s">
        <v>122</v>
      </c>
      <c r="O384" s="27"/>
    </row>
    <row r="385" spans="1:15" s="7" customFormat="1" ht="14.25" customHeight="1" x14ac:dyDescent="0.25">
      <c r="A385" s="23">
        <v>2013</v>
      </c>
      <c r="B385" s="24">
        <v>42640</v>
      </c>
      <c r="C385" s="25" t="s">
        <v>43</v>
      </c>
      <c r="D385" s="26">
        <v>14</v>
      </c>
      <c r="E385" s="26">
        <v>17</v>
      </c>
      <c r="F385" s="26" t="s">
        <v>7</v>
      </c>
      <c r="G385" s="26"/>
      <c r="H385" s="26">
        <v>1</v>
      </c>
      <c r="I385" s="26"/>
      <c r="J385" s="26"/>
      <c r="K385" s="26" t="s">
        <v>22</v>
      </c>
      <c r="L385" s="27" t="s">
        <v>23</v>
      </c>
      <c r="M385" s="27" t="s">
        <v>119</v>
      </c>
      <c r="N385" s="25" t="s">
        <v>122</v>
      </c>
      <c r="O385" s="27"/>
    </row>
    <row r="386" spans="1:15" s="7" customFormat="1" ht="14.25" customHeight="1" x14ac:dyDescent="0.25">
      <c r="A386" s="23">
        <v>2013</v>
      </c>
      <c r="B386" s="24">
        <v>42647</v>
      </c>
      <c r="C386" s="25" t="s">
        <v>67</v>
      </c>
      <c r="D386" s="26">
        <v>13</v>
      </c>
      <c r="E386" s="26">
        <v>10</v>
      </c>
      <c r="F386" s="26" t="s">
        <v>6</v>
      </c>
      <c r="G386" s="26">
        <v>1</v>
      </c>
      <c r="H386" s="26"/>
      <c r="I386" s="26"/>
      <c r="J386" s="26"/>
      <c r="K386" s="26" t="s">
        <v>22</v>
      </c>
      <c r="L386" s="27" t="s">
        <v>23</v>
      </c>
      <c r="M386" s="27" t="s">
        <v>119</v>
      </c>
      <c r="N386" s="25" t="s">
        <v>122</v>
      </c>
      <c r="O386" s="27"/>
    </row>
    <row r="387" spans="1:15" s="7" customFormat="1" ht="14.25" customHeight="1" x14ac:dyDescent="0.25">
      <c r="A387" s="23">
        <v>2013</v>
      </c>
      <c r="B387" s="24">
        <v>42661</v>
      </c>
      <c r="C387" s="25" t="s">
        <v>72</v>
      </c>
      <c r="D387" s="26">
        <v>6</v>
      </c>
      <c r="E387" s="26">
        <v>24</v>
      </c>
      <c r="F387" s="26" t="s">
        <v>7</v>
      </c>
      <c r="G387" s="26"/>
      <c r="H387" s="26">
        <v>1</v>
      </c>
      <c r="I387" s="26"/>
      <c r="J387" s="26"/>
      <c r="K387" s="26"/>
      <c r="L387" s="27"/>
      <c r="M387" s="27"/>
      <c r="N387" s="25" t="s">
        <v>122</v>
      </c>
      <c r="O387" s="27"/>
    </row>
    <row r="388" spans="1:15" s="7" customFormat="1" ht="14.25" customHeight="1" x14ac:dyDescent="0.25">
      <c r="A388" s="23">
        <v>2013</v>
      </c>
      <c r="B388" s="24">
        <v>42668</v>
      </c>
      <c r="C388" s="25" t="s">
        <v>42</v>
      </c>
      <c r="D388" s="26">
        <v>7</v>
      </c>
      <c r="E388" s="26">
        <v>21</v>
      </c>
      <c r="F388" s="26" t="s">
        <v>7</v>
      </c>
      <c r="G388" s="26"/>
      <c r="H388" s="26">
        <v>1</v>
      </c>
      <c r="I388" s="26"/>
      <c r="J388" s="26"/>
      <c r="K388" s="26" t="s">
        <v>20</v>
      </c>
      <c r="L388" s="27" t="s">
        <v>23</v>
      </c>
      <c r="M388" s="27"/>
      <c r="N388" s="25" t="s">
        <v>122</v>
      </c>
      <c r="O388" s="27"/>
    </row>
    <row r="389" spans="1:15" s="7" customFormat="1" ht="14.25" customHeight="1" x14ac:dyDescent="0.25">
      <c r="A389" s="23">
        <v>2013</v>
      </c>
      <c r="B389" s="24">
        <v>42675</v>
      </c>
      <c r="C389" s="25" t="s">
        <v>78</v>
      </c>
      <c r="D389" s="26">
        <v>13</v>
      </c>
      <c r="E389" s="26">
        <v>42</v>
      </c>
      <c r="F389" s="26" t="s">
        <v>7</v>
      </c>
      <c r="G389" s="26"/>
      <c r="H389" s="26">
        <v>1</v>
      </c>
      <c r="I389" s="26"/>
      <c r="J389" s="26"/>
      <c r="K389" s="26"/>
      <c r="L389" s="27"/>
      <c r="M389" s="27"/>
      <c r="N389" s="25" t="s">
        <v>122</v>
      </c>
      <c r="O389" s="27"/>
    </row>
    <row r="390" spans="1:15" s="7" customFormat="1" ht="14.25" customHeight="1" x14ac:dyDescent="0.25">
      <c r="A390" s="23">
        <v>2013</v>
      </c>
      <c r="B390" s="24">
        <v>42682</v>
      </c>
      <c r="C390" s="25" t="s">
        <v>82</v>
      </c>
      <c r="D390" s="26">
        <v>0</v>
      </c>
      <c r="E390" s="26">
        <v>7</v>
      </c>
      <c r="F390" s="26" t="s">
        <v>7</v>
      </c>
      <c r="G390" s="26"/>
      <c r="H390" s="26">
        <v>1</v>
      </c>
      <c r="I390" s="26"/>
      <c r="J390" s="26"/>
      <c r="K390" s="26" t="s">
        <v>20</v>
      </c>
      <c r="L390" s="27" t="s">
        <v>23</v>
      </c>
      <c r="M390" s="27"/>
      <c r="N390" s="25" t="s">
        <v>122</v>
      </c>
      <c r="O390" s="27"/>
    </row>
    <row r="391" spans="1:15" s="7" customFormat="1" ht="14.25" customHeight="1" x14ac:dyDescent="0.25">
      <c r="A391" s="18">
        <v>2014</v>
      </c>
      <c r="B391" s="19">
        <v>42610</v>
      </c>
      <c r="C391" s="20" t="s">
        <v>63</v>
      </c>
      <c r="D391" s="21">
        <v>0</v>
      </c>
      <c r="E391" s="21">
        <v>50</v>
      </c>
      <c r="F391" s="21" t="s">
        <v>7</v>
      </c>
      <c r="G391" s="21"/>
      <c r="H391" s="21">
        <v>1</v>
      </c>
      <c r="I391" s="21"/>
      <c r="J391" s="21"/>
      <c r="K391" s="21" t="s">
        <v>20</v>
      </c>
      <c r="L391" s="22" t="s">
        <v>43</v>
      </c>
      <c r="M391" s="22"/>
      <c r="N391" s="20" t="s">
        <v>122</v>
      </c>
      <c r="O391" s="22"/>
    </row>
    <row r="392" spans="1:15" s="7" customFormat="1" ht="14.25" customHeight="1" x14ac:dyDescent="0.25">
      <c r="A392" s="18">
        <v>2014</v>
      </c>
      <c r="B392" s="19">
        <v>42618</v>
      </c>
      <c r="C392" s="20" t="s">
        <v>71</v>
      </c>
      <c r="D392" s="21">
        <v>8</v>
      </c>
      <c r="E392" s="21">
        <v>40</v>
      </c>
      <c r="F392" s="21" t="s">
        <v>7</v>
      </c>
      <c r="G392" s="21"/>
      <c r="H392" s="21">
        <v>1</v>
      </c>
      <c r="I392" s="21"/>
      <c r="J392" s="21"/>
      <c r="K392" s="21" t="s">
        <v>22</v>
      </c>
      <c r="L392" s="22" t="s">
        <v>23</v>
      </c>
      <c r="M392" s="22" t="s">
        <v>119</v>
      </c>
      <c r="N392" s="20" t="s">
        <v>122</v>
      </c>
      <c r="O392" s="22"/>
    </row>
    <row r="393" spans="1:15" s="7" customFormat="1" ht="14.25" customHeight="1" x14ac:dyDescent="0.25">
      <c r="A393" s="18">
        <v>2014</v>
      </c>
      <c r="B393" s="19">
        <v>42625</v>
      </c>
      <c r="C393" s="20" t="s">
        <v>33</v>
      </c>
      <c r="D393" s="21">
        <v>21</v>
      </c>
      <c r="E393" s="21">
        <v>34</v>
      </c>
      <c r="F393" s="21" t="s">
        <v>7</v>
      </c>
      <c r="G393" s="21"/>
      <c r="H393" s="21">
        <v>1</v>
      </c>
      <c r="I393" s="21"/>
      <c r="J393" s="21"/>
      <c r="K393" s="21" t="s">
        <v>20</v>
      </c>
      <c r="L393" s="22" t="s">
        <v>40</v>
      </c>
      <c r="M393" s="22"/>
      <c r="N393" s="20" t="s">
        <v>122</v>
      </c>
      <c r="O393" s="22"/>
    </row>
    <row r="394" spans="1:15" s="7" customFormat="1" ht="14.25" customHeight="1" x14ac:dyDescent="0.25">
      <c r="A394" s="18">
        <v>2014</v>
      </c>
      <c r="B394" s="19">
        <v>42632</v>
      </c>
      <c r="C394" s="20" t="s">
        <v>58</v>
      </c>
      <c r="D394" s="21">
        <v>3</v>
      </c>
      <c r="E394" s="21">
        <v>13</v>
      </c>
      <c r="F394" s="21" t="s">
        <v>7</v>
      </c>
      <c r="G394" s="21"/>
      <c r="H394" s="21">
        <v>1</v>
      </c>
      <c r="I394" s="21"/>
      <c r="J394" s="21"/>
      <c r="K394" s="21" t="s">
        <v>22</v>
      </c>
      <c r="L394" s="22" t="s">
        <v>23</v>
      </c>
      <c r="M394" s="22" t="s">
        <v>119</v>
      </c>
      <c r="N394" s="20" t="s">
        <v>122</v>
      </c>
      <c r="O394" s="22"/>
    </row>
    <row r="395" spans="1:15" s="7" customFormat="1" ht="14.25" customHeight="1" x14ac:dyDescent="0.25">
      <c r="A395" s="18">
        <v>2014</v>
      </c>
      <c r="B395" s="19">
        <v>42639</v>
      </c>
      <c r="C395" s="20" t="s">
        <v>43</v>
      </c>
      <c r="D395" s="21">
        <v>41</v>
      </c>
      <c r="E395" s="21">
        <v>53</v>
      </c>
      <c r="F395" s="21" t="s">
        <v>7</v>
      </c>
      <c r="G395" s="21"/>
      <c r="H395" s="21">
        <v>1</v>
      </c>
      <c r="I395" s="21"/>
      <c r="J395" s="21"/>
      <c r="K395" s="21" t="s">
        <v>20</v>
      </c>
      <c r="L395" s="22" t="s">
        <v>43</v>
      </c>
      <c r="M395" s="22" t="s">
        <v>96</v>
      </c>
      <c r="N395" s="20" t="s">
        <v>122</v>
      </c>
      <c r="O395" s="22"/>
    </row>
    <row r="396" spans="1:15" s="7" customFormat="1" ht="14.25" customHeight="1" x14ac:dyDescent="0.25">
      <c r="A396" s="18">
        <v>2014</v>
      </c>
      <c r="B396" s="19">
        <v>42645</v>
      </c>
      <c r="C396" s="20" t="s">
        <v>67</v>
      </c>
      <c r="D396" s="21">
        <v>20</v>
      </c>
      <c r="E396" s="21">
        <v>34</v>
      </c>
      <c r="F396" s="21" t="s">
        <v>7</v>
      </c>
      <c r="G396" s="21"/>
      <c r="H396" s="21">
        <v>1</v>
      </c>
      <c r="I396" s="21"/>
      <c r="J396" s="21"/>
      <c r="K396" s="21" t="s">
        <v>22</v>
      </c>
      <c r="L396" s="22" t="s">
        <v>23</v>
      </c>
      <c r="M396" s="22" t="s">
        <v>119</v>
      </c>
      <c r="N396" s="20" t="s">
        <v>122</v>
      </c>
      <c r="O396" s="22"/>
    </row>
    <row r="397" spans="1:15" s="7" customFormat="1" ht="14.25" customHeight="1" x14ac:dyDescent="0.25">
      <c r="A397" s="18">
        <v>2014</v>
      </c>
      <c r="B397" s="19">
        <v>42660</v>
      </c>
      <c r="C397" s="20" t="s">
        <v>72</v>
      </c>
      <c r="D397" s="21">
        <v>13</v>
      </c>
      <c r="E397" s="21">
        <v>51</v>
      </c>
      <c r="F397" s="21" t="s">
        <v>7</v>
      </c>
      <c r="G397" s="21"/>
      <c r="H397" s="21">
        <v>1</v>
      </c>
      <c r="I397" s="21"/>
      <c r="J397" s="21"/>
      <c r="K397" s="21" t="s">
        <v>20</v>
      </c>
      <c r="L397" s="22" t="s">
        <v>74</v>
      </c>
      <c r="M397" s="22"/>
      <c r="N397" s="20" t="s">
        <v>122</v>
      </c>
      <c r="O397" s="22"/>
    </row>
    <row r="398" spans="1:15" s="7" customFormat="1" ht="14.25" customHeight="1" x14ac:dyDescent="0.25">
      <c r="A398" s="18">
        <v>2014</v>
      </c>
      <c r="B398" s="19">
        <v>42667</v>
      </c>
      <c r="C398" s="20" t="s">
        <v>42</v>
      </c>
      <c r="D398" s="21">
        <v>27</v>
      </c>
      <c r="E398" s="21">
        <v>26</v>
      </c>
      <c r="F398" s="21" t="s">
        <v>6</v>
      </c>
      <c r="G398" s="21">
        <v>1</v>
      </c>
      <c r="H398" s="21"/>
      <c r="I398" s="21"/>
      <c r="J398" s="21"/>
      <c r="K398" s="21" t="s">
        <v>22</v>
      </c>
      <c r="L398" s="22" t="s">
        <v>23</v>
      </c>
      <c r="M398" s="22" t="s">
        <v>119</v>
      </c>
      <c r="N398" s="20" t="s">
        <v>122</v>
      </c>
      <c r="O398" s="22"/>
    </row>
    <row r="399" spans="1:15" s="7" customFormat="1" ht="14.25" customHeight="1" x14ac:dyDescent="0.25">
      <c r="A399" s="18">
        <v>2014</v>
      </c>
      <c r="B399" s="19">
        <v>42674</v>
      </c>
      <c r="C399" s="20" t="s">
        <v>78</v>
      </c>
      <c r="D399" s="21">
        <v>19</v>
      </c>
      <c r="E399" s="21">
        <v>42</v>
      </c>
      <c r="F399" s="21" t="s">
        <v>7</v>
      </c>
      <c r="G399" s="21"/>
      <c r="H399" s="21">
        <v>1</v>
      </c>
      <c r="I399" s="21"/>
      <c r="J399" s="21"/>
      <c r="K399" s="21" t="s">
        <v>20</v>
      </c>
      <c r="L399" s="22" t="s">
        <v>44</v>
      </c>
      <c r="M399" s="22"/>
      <c r="N399" s="20" t="s">
        <v>122</v>
      </c>
      <c r="O399" s="22"/>
    </row>
    <row r="400" spans="1:15" s="7" customFormat="1" ht="14.25" customHeight="1" x14ac:dyDescent="0.25">
      <c r="A400" s="18">
        <v>2014</v>
      </c>
      <c r="B400" s="19">
        <v>42681</v>
      </c>
      <c r="C400" s="20" t="s">
        <v>82</v>
      </c>
      <c r="D400" s="21">
        <v>54</v>
      </c>
      <c r="E400" s="21">
        <v>28</v>
      </c>
      <c r="F400" s="21" t="s">
        <v>6</v>
      </c>
      <c r="G400" s="21">
        <v>1</v>
      </c>
      <c r="H400" s="21"/>
      <c r="I400" s="21"/>
      <c r="J400" s="21"/>
      <c r="K400" s="21" t="s">
        <v>22</v>
      </c>
      <c r="L400" s="22" t="s">
        <v>23</v>
      </c>
      <c r="M400" s="22" t="s">
        <v>119</v>
      </c>
      <c r="N400" s="20" t="s">
        <v>122</v>
      </c>
      <c r="O400" s="22"/>
    </row>
    <row r="401" spans="1:15" s="7" customFormat="1" ht="14.25" customHeight="1" x14ac:dyDescent="0.25">
      <c r="A401" s="23">
        <v>2015</v>
      </c>
      <c r="B401" s="24">
        <v>42610</v>
      </c>
      <c r="C401" s="25" t="s">
        <v>57</v>
      </c>
      <c r="D401" s="26">
        <v>22</v>
      </c>
      <c r="E401" s="26">
        <v>53</v>
      </c>
      <c r="F401" s="26" t="s">
        <v>7</v>
      </c>
      <c r="G401" s="26"/>
      <c r="H401" s="26">
        <v>1</v>
      </c>
      <c r="I401" s="26"/>
      <c r="J401" s="26"/>
      <c r="K401" s="26" t="s">
        <v>22</v>
      </c>
      <c r="L401" s="27" t="s">
        <v>23</v>
      </c>
      <c r="M401" s="27" t="s">
        <v>119</v>
      </c>
      <c r="N401" s="25" t="s">
        <v>124</v>
      </c>
      <c r="O401" s="27"/>
    </row>
    <row r="402" spans="1:15" s="7" customFormat="1" ht="14.25" customHeight="1" x14ac:dyDescent="0.25">
      <c r="A402" s="23">
        <v>2015</v>
      </c>
      <c r="B402" s="24">
        <v>42617</v>
      </c>
      <c r="C402" s="25" t="s">
        <v>63</v>
      </c>
      <c r="D402" s="26">
        <v>13</v>
      </c>
      <c r="E402" s="26">
        <v>35</v>
      </c>
      <c r="F402" s="26" t="s">
        <v>7</v>
      </c>
      <c r="G402" s="26"/>
      <c r="H402" s="26">
        <v>1</v>
      </c>
      <c r="I402" s="26"/>
      <c r="J402" s="26"/>
      <c r="K402" s="26" t="s">
        <v>20</v>
      </c>
      <c r="L402" s="27" t="s">
        <v>43</v>
      </c>
      <c r="M402" s="27"/>
      <c r="N402" s="25" t="s">
        <v>124</v>
      </c>
      <c r="O402" s="27"/>
    </row>
    <row r="403" spans="1:15" s="7" customFormat="1" ht="14.25" customHeight="1" x14ac:dyDescent="0.25">
      <c r="A403" s="23">
        <v>2015</v>
      </c>
      <c r="B403" s="24">
        <v>42624</v>
      </c>
      <c r="C403" s="25" t="s">
        <v>58</v>
      </c>
      <c r="D403" s="26">
        <v>12</v>
      </c>
      <c r="E403" s="26">
        <v>14</v>
      </c>
      <c r="F403" s="26" t="s">
        <v>7</v>
      </c>
      <c r="G403" s="26"/>
      <c r="H403" s="26">
        <v>1</v>
      </c>
      <c r="I403" s="26"/>
      <c r="J403" s="26"/>
      <c r="K403" s="26" t="s">
        <v>20</v>
      </c>
      <c r="L403" s="27" t="s">
        <v>70</v>
      </c>
      <c r="M403" s="27" t="s">
        <v>139</v>
      </c>
      <c r="N403" s="25" t="s">
        <v>124</v>
      </c>
      <c r="O403" s="27"/>
    </row>
    <row r="404" spans="1:15" s="7" customFormat="1" ht="14.25" customHeight="1" x14ac:dyDescent="0.25">
      <c r="A404" s="23">
        <v>2015</v>
      </c>
      <c r="B404" s="24">
        <v>42631</v>
      </c>
      <c r="C404" s="25" t="s">
        <v>33</v>
      </c>
      <c r="D404" s="26">
        <v>60</v>
      </c>
      <c r="E404" s="26">
        <v>30</v>
      </c>
      <c r="F404" s="26" t="s">
        <v>6</v>
      </c>
      <c r="G404" s="26">
        <v>1</v>
      </c>
      <c r="H404" s="26"/>
      <c r="I404" s="26"/>
      <c r="J404" s="26"/>
      <c r="K404" s="26" t="s">
        <v>22</v>
      </c>
      <c r="L404" s="27" t="s">
        <v>23</v>
      </c>
      <c r="M404" s="27" t="s">
        <v>119</v>
      </c>
      <c r="N404" s="25" t="s">
        <v>124</v>
      </c>
      <c r="O404" s="27"/>
    </row>
    <row r="405" spans="1:15" s="7" customFormat="1" ht="14.25" customHeight="1" x14ac:dyDescent="0.25">
      <c r="A405" s="23">
        <v>2015</v>
      </c>
      <c r="B405" s="24">
        <v>42638</v>
      </c>
      <c r="C405" s="25" t="s">
        <v>64</v>
      </c>
      <c r="D405" s="26">
        <v>20</v>
      </c>
      <c r="E405" s="26">
        <v>35</v>
      </c>
      <c r="F405" s="26" t="s">
        <v>7</v>
      </c>
      <c r="G405" s="26"/>
      <c r="H405" s="26">
        <v>1</v>
      </c>
      <c r="I405" s="26"/>
      <c r="J405" s="26"/>
      <c r="K405" s="26" t="s">
        <v>22</v>
      </c>
      <c r="L405" s="27" t="s">
        <v>23</v>
      </c>
      <c r="M405" s="27" t="s">
        <v>119</v>
      </c>
      <c r="N405" s="25" t="s">
        <v>124</v>
      </c>
      <c r="O405" s="27"/>
    </row>
    <row r="406" spans="1:15" s="7" customFormat="1" ht="14.25" customHeight="1" x14ac:dyDescent="0.25">
      <c r="A406" s="23">
        <v>2015</v>
      </c>
      <c r="B406" s="24">
        <v>42646</v>
      </c>
      <c r="C406" s="25" t="s">
        <v>31</v>
      </c>
      <c r="D406" s="26">
        <v>20</v>
      </c>
      <c r="E406" s="26">
        <v>13</v>
      </c>
      <c r="F406" s="26" t="s">
        <v>6</v>
      </c>
      <c r="G406" s="26">
        <v>1</v>
      </c>
      <c r="H406" s="26"/>
      <c r="I406" s="26"/>
      <c r="J406" s="26"/>
      <c r="K406" s="26" t="s">
        <v>20</v>
      </c>
      <c r="L406" s="27" t="s">
        <v>31</v>
      </c>
      <c r="M406" s="27" t="s">
        <v>41</v>
      </c>
      <c r="N406" s="25" t="s">
        <v>124</v>
      </c>
      <c r="O406" s="27"/>
    </row>
    <row r="407" spans="1:15" s="7" customFormat="1" ht="14.25" customHeight="1" x14ac:dyDescent="0.25">
      <c r="A407" s="23">
        <v>2015</v>
      </c>
      <c r="B407" s="24">
        <v>42652</v>
      </c>
      <c r="C407" s="25" t="s">
        <v>42</v>
      </c>
      <c r="D407" s="26">
        <v>33</v>
      </c>
      <c r="E407" s="26">
        <v>28</v>
      </c>
      <c r="F407" s="26" t="s">
        <v>6</v>
      </c>
      <c r="G407" s="26">
        <v>1</v>
      </c>
      <c r="H407" s="26"/>
      <c r="I407" s="26"/>
      <c r="J407" s="26"/>
      <c r="K407" s="26" t="s">
        <v>20</v>
      </c>
      <c r="L407" s="27" t="s">
        <v>23</v>
      </c>
      <c r="M407" s="27"/>
      <c r="N407" s="25" t="s">
        <v>124</v>
      </c>
      <c r="O407" s="27"/>
    </row>
    <row r="408" spans="1:15" s="7" customFormat="1" ht="14.25" customHeight="1" x14ac:dyDescent="0.25">
      <c r="A408" s="23">
        <v>2015</v>
      </c>
      <c r="B408" s="24">
        <v>42659</v>
      </c>
      <c r="C408" s="25" t="s">
        <v>72</v>
      </c>
      <c r="D408" s="26">
        <v>9</v>
      </c>
      <c r="E408" s="26">
        <v>21</v>
      </c>
      <c r="F408" s="26" t="s">
        <v>7</v>
      </c>
      <c r="G408" s="26"/>
      <c r="H408" s="26">
        <v>1</v>
      </c>
      <c r="I408" s="26"/>
      <c r="J408" s="26"/>
      <c r="K408" s="26" t="s">
        <v>22</v>
      </c>
      <c r="L408" s="27" t="s">
        <v>23</v>
      </c>
      <c r="M408" s="27" t="s">
        <v>119</v>
      </c>
      <c r="N408" s="25" t="s">
        <v>124</v>
      </c>
      <c r="O408" s="27"/>
    </row>
    <row r="409" spans="1:15" s="7" customFormat="1" ht="14.25" customHeight="1" x14ac:dyDescent="0.25">
      <c r="A409" s="23">
        <v>2015</v>
      </c>
      <c r="B409" s="24">
        <v>42666</v>
      </c>
      <c r="C409" s="25" t="s">
        <v>78</v>
      </c>
      <c r="D409" s="26">
        <v>35</v>
      </c>
      <c r="E409" s="26">
        <v>38</v>
      </c>
      <c r="F409" s="26" t="s">
        <v>7</v>
      </c>
      <c r="G409" s="26"/>
      <c r="H409" s="26">
        <v>1</v>
      </c>
      <c r="I409" s="26"/>
      <c r="J409" s="26"/>
      <c r="K409" s="26" t="s">
        <v>22</v>
      </c>
      <c r="L409" s="27" t="s">
        <v>23</v>
      </c>
      <c r="M409" s="27" t="s">
        <v>119</v>
      </c>
      <c r="N409" s="25" t="s">
        <v>124</v>
      </c>
      <c r="O409" s="27"/>
    </row>
    <row r="410" spans="1:15" s="7" customFormat="1" ht="14.25" customHeight="1" x14ac:dyDescent="0.25">
      <c r="A410" s="23">
        <v>2015</v>
      </c>
      <c r="B410" s="24">
        <v>42680</v>
      </c>
      <c r="C410" s="25" t="s">
        <v>82</v>
      </c>
      <c r="D410" s="26">
        <v>14</v>
      </c>
      <c r="E410" s="26">
        <v>7</v>
      </c>
      <c r="F410" s="26" t="s">
        <v>6</v>
      </c>
      <c r="G410" s="26">
        <v>1</v>
      </c>
      <c r="H410" s="26"/>
      <c r="I410" s="26"/>
      <c r="J410" s="26"/>
      <c r="K410" s="26" t="s">
        <v>20</v>
      </c>
      <c r="L410" s="27" t="s">
        <v>23</v>
      </c>
      <c r="M410" s="27"/>
      <c r="N410" s="25" t="s">
        <v>124</v>
      </c>
      <c r="O410" s="27"/>
    </row>
    <row r="411" spans="1:15" s="7" customFormat="1" ht="14.25" customHeight="1" x14ac:dyDescent="0.25">
      <c r="A411" s="18">
        <v>2016</v>
      </c>
      <c r="B411" s="19">
        <v>42607</v>
      </c>
      <c r="C411" s="20" t="s">
        <v>57</v>
      </c>
      <c r="D411" s="21">
        <v>26</v>
      </c>
      <c r="E411" s="21">
        <v>56</v>
      </c>
      <c r="F411" s="21" t="s">
        <v>7</v>
      </c>
      <c r="G411" s="21"/>
      <c r="H411" s="21">
        <v>1</v>
      </c>
      <c r="I411" s="21"/>
      <c r="J411" s="21"/>
      <c r="K411" s="21" t="s">
        <v>20</v>
      </c>
      <c r="L411" s="22" t="s">
        <v>31</v>
      </c>
      <c r="M411" s="22"/>
      <c r="N411" s="20" t="s">
        <v>124</v>
      </c>
      <c r="O411" s="22"/>
    </row>
    <row r="412" spans="1:15" s="7" customFormat="1" ht="14.25" customHeight="1" x14ac:dyDescent="0.25">
      <c r="A412" s="18">
        <v>2016</v>
      </c>
      <c r="B412" s="19">
        <v>42615</v>
      </c>
      <c r="C412" s="20" t="s">
        <v>63</v>
      </c>
      <c r="D412" s="21">
        <v>7</v>
      </c>
      <c r="E412" s="21">
        <v>49</v>
      </c>
      <c r="F412" s="21" t="s">
        <v>7</v>
      </c>
      <c r="G412" s="21"/>
      <c r="H412" s="21">
        <v>1</v>
      </c>
      <c r="I412" s="21"/>
      <c r="J412" s="21"/>
      <c r="K412" s="21" t="s">
        <v>22</v>
      </c>
      <c r="L412" s="22" t="s">
        <v>23</v>
      </c>
      <c r="M412" s="22" t="s">
        <v>119</v>
      </c>
      <c r="N412" s="20" t="s">
        <v>124</v>
      </c>
      <c r="O412" s="22"/>
    </row>
    <row r="413" spans="1:15" s="7" customFormat="1" ht="14.25" customHeight="1" x14ac:dyDescent="0.25">
      <c r="A413" s="18">
        <v>2016</v>
      </c>
      <c r="B413" s="19">
        <v>42622</v>
      </c>
      <c r="C413" s="20" t="s">
        <v>58</v>
      </c>
      <c r="D413" s="21">
        <v>34</v>
      </c>
      <c r="E413" s="21">
        <v>28</v>
      </c>
      <c r="F413" s="21" t="s">
        <v>6</v>
      </c>
      <c r="G413" s="21">
        <v>1</v>
      </c>
      <c r="H413" s="21"/>
      <c r="I413" s="21"/>
      <c r="J413" s="21"/>
      <c r="K413" s="21" t="s">
        <v>22</v>
      </c>
      <c r="L413" s="22" t="s">
        <v>23</v>
      </c>
      <c r="M413" s="22" t="s">
        <v>119</v>
      </c>
      <c r="N413" s="20" t="s">
        <v>124</v>
      </c>
      <c r="O413" s="22"/>
    </row>
    <row r="414" spans="1:15" s="7" customFormat="1" ht="14.25" customHeight="1" x14ac:dyDescent="0.25">
      <c r="A414" s="18">
        <v>2016</v>
      </c>
      <c r="B414" s="19">
        <v>42629</v>
      </c>
      <c r="C414" s="20" t="s">
        <v>33</v>
      </c>
      <c r="D414" s="21">
        <v>21</v>
      </c>
      <c r="E414" s="21">
        <v>28</v>
      </c>
      <c r="F414" s="21" t="s">
        <v>7</v>
      </c>
      <c r="G414" s="21"/>
      <c r="H414" s="21">
        <v>1</v>
      </c>
      <c r="I414" s="21"/>
      <c r="J414" s="21"/>
      <c r="K414" s="21" t="s">
        <v>20</v>
      </c>
      <c r="L414" s="22" t="s">
        <v>43</v>
      </c>
      <c r="M414" s="22"/>
      <c r="N414" s="20" t="s">
        <v>124</v>
      </c>
      <c r="O414" s="22"/>
    </row>
    <row r="415" spans="1:15" s="7" customFormat="1" ht="14.25" customHeight="1" x14ac:dyDescent="0.25">
      <c r="A415" s="18">
        <v>2016</v>
      </c>
      <c r="B415" s="19">
        <v>42636</v>
      </c>
      <c r="C415" s="20" t="s">
        <v>64</v>
      </c>
      <c r="D415" s="21">
        <v>34</v>
      </c>
      <c r="E415" s="21">
        <v>76</v>
      </c>
      <c r="F415" s="21" t="s">
        <v>7</v>
      </c>
      <c r="G415" s="21"/>
      <c r="H415" s="21">
        <v>1</v>
      </c>
      <c r="I415" s="21"/>
      <c r="J415" s="21"/>
      <c r="K415" s="21" t="s">
        <v>20</v>
      </c>
      <c r="L415" s="22" t="s">
        <v>31</v>
      </c>
      <c r="M415" s="22"/>
      <c r="N415" s="20" t="s">
        <v>124</v>
      </c>
      <c r="O415" s="22"/>
    </row>
    <row r="416" spans="1:15" s="7" customFormat="1" ht="14.25" customHeight="1" x14ac:dyDescent="0.25">
      <c r="A416" s="18">
        <v>2016</v>
      </c>
      <c r="B416" s="19">
        <v>42644</v>
      </c>
      <c r="C416" s="20" t="s">
        <v>31</v>
      </c>
      <c r="D416" s="21">
        <v>28</v>
      </c>
      <c r="E416" s="21">
        <v>34</v>
      </c>
      <c r="F416" s="21" t="s">
        <v>7</v>
      </c>
      <c r="G416" s="21"/>
      <c r="H416" s="21">
        <v>1</v>
      </c>
      <c r="I416" s="21"/>
      <c r="J416" s="21"/>
      <c r="K416" s="21" t="s">
        <v>22</v>
      </c>
      <c r="L416" s="22" t="s">
        <v>23</v>
      </c>
      <c r="M416" s="22" t="s">
        <v>119</v>
      </c>
      <c r="N416" s="20" t="s">
        <v>124</v>
      </c>
      <c r="O416" s="22" t="s">
        <v>37</v>
      </c>
    </row>
    <row r="417" spans="1:254" s="7" customFormat="1" ht="14.25" customHeight="1" x14ac:dyDescent="0.25">
      <c r="A417" s="18">
        <v>2016</v>
      </c>
      <c r="B417" s="19">
        <v>42650</v>
      </c>
      <c r="C417" s="20" t="s">
        <v>42</v>
      </c>
      <c r="D417" s="21">
        <v>0</v>
      </c>
      <c r="E417" s="21">
        <v>26</v>
      </c>
      <c r="F417" s="21" t="s">
        <v>7</v>
      </c>
      <c r="G417" s="21"/>
      <c r="H417" s="21">
        <v>1</v>
      </c>
      <c r="I417" s="21"/>
      <c r="J417" s="21"/>
      <c r="K417" s="21" t="s">
        <v>22</v>
      </c>
      <c r="L417" s="22" t="s">
        <v>23</v>
      </c>
      <c r="M417" s="22" t="s">
        <v>119</v>
      </c>
      <c r="N417" s="20" t="s">
        <v>124</v>
      </c>
      <c r="O417" s="22"/>
    </row>
    <row r="418" spans="1:254" s="7" customFormat="1" ht="14.25" customHeight="1" x14ac:dyDescent="0.25">
      <c r="A418" s="18">
        <v>2016</v>
      </c>
      <c r="B418" s="19">
        <v>42657</v>
      </c>
      <c r="C418" s="20" t="s">
        <v>72</v>
      </c>
      <c r="D418" s="21">
        <v>29</v>
      </c>
      <c r="E418" s="21">
        <v>42</v>
      </c>
      <c r="F418" s="21" t="s">
        <v>7</v>
      </c>
      <c r="G418" s="21"/>
      <c r="H418" s="21">
        <v>1</v>
      </c>
      <c r="I418" s="21"/>
      <c r="J418" s="21"/>
      <c r="K418" s="21" t="s">
        <v>20</v>
      </c>
      <c r="L418" s="22" t="s">
        <v>74</v>
      </c>
      <c r="M418" s="22"/>
      <c r="N418" s="20" t="s">
        <v>124</v>
      </c>
      <c r="O418" s="22"/>
    </row>
    <row r="419" spans="1:254" s="7" customFormat="1" ht="14.25" customHeight="1" x14ac:dyDescent="0.25">
      <c r="A419" s="18">
        <v>2016</v>
      </c>
      <c r="B419" s="19">
        <v>42664</v>
      </c>
      <c r="C419" s="20" t="s">
        <v>78</v>
      </c>
      <c r="D419" s="21">
        <v>14</v>
      </c>
      <c r="E419" s="21">
        <v>52</v>
      </c>
      <c r="F419" s="21" t="s">
        <v>7</v>
      </c>
      <c r="G419" s="21"/>
      <c r="H419" s="21">
        <v>1</v>
      </c>
      <c r="I419" s="21"/>
      <c r="J419" s="21"/>
      <c r="K419" s="21" t="s">
        <v>20</v>
      </c>
      <c r="L419" s="22" t="s">
        <v>44</v>
      </c>
      <c r="M419" s="22"/>
      <c r="N419" s="20" t="s">
        <v>124</v>
      </c>
      <c r="O419" s="22"/>
    </row>
    <row r="420" spans="1:254" s="7" customFormat="1" ht="14.25" customHeight="1" x14ac:dyDescent="0.25">
      <c r="A420" s="18">
        <v>2016</v>
      </c>
      <c r="B420" s="19">
        <v>42678</v>
      </c>
      <c r="C420" s="20" t="s">
        <v>82</v>
      </c>
      <c r="D420" s="21">
        <v>27</v>
      </c>
      <c r="E420" s="21">
        <v>24</v>
      </c>
      <c r="F420" s="21" t="s">
        <v>6</v>
      </c>
      <c r="G420" s="21">
        <v>1</v>
      </c>
      <c r="H420" s="21"/>
      <c r="I420" s="21"/>
      <c r="J420" s="21"/>
      <c r="K420" s="21" t="s">
        <v>22</v>
      </c>
      <c r="L420" s="22" t="s">
        <v>23</v>
      </c>
      <c r="M420" s="22" t="s">
        <v>119</v>
      </c>
      <c r="N420" s="20" t="s">
        <v>124</v>
      </c>
      <c r="O420" s="22"/>
    </row>
    <row r="421" spans="1:254" s="12" customFormat="1" ht="14.25" customHeight="1" x14ac:dyDescent="0.25">
      <c r="A421" s="8"/>
      <c r="B421" s="9"/>
      <c r="C421" s="10"/>
      <c r="D421" s="11"/>
      <c r="E421" s="11"/>
      <c r="F421" s="11"/>
      <c r="G421" s="11"/>
      <c r="H421" s="11"/>
      <c r="I421" s="11"/>
      <c r="J421" s="11"/>
      <c r="K421" s="11"/>
      <c r="N421" s="10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  <c r="II421" s="7"/>
      <c r="IJ421" s="7"/>
      <c r="IK421" s="7"/>
      <c r="IL421" s="7"/>
      <c r="IM421" s="7"/>
      <c r="IN421" s="7"/>
      <c r="IO421" s="7"/>
      <c r="IP421" s="7"/>
      <c r="IQ421" s="7"/>
      <c r="IR421" s="7"/>
      <c r="IS421" s="7"/>
      <c r="IT421" s="7"/>
    </row>
    <row r="422" spans="1:254" s="12" customFormat="1" ht="14.25" customHeight="1" x14ac:dyDescent="0.25">
      <c r="A422" s="8"/>
      <c r="B422" s="9"/>
      <c r="C422" s="10"/>
      <c r="D422" s="13">
        <f>SUM(D2:D421)</f>
        <v>8066</v>
      </c>
      <c r="E422" s="13">
        <f>SUM(E2:E421)</f>
        <v>8157</v>
      </c>
      <c r="F422" s="11"/>
      <c r="G422" s="11">
        <f>SUM(G2:G421)</f>
        <v>202</v>
      </c>
      <c r="H422" s="11">
        <f>SUM(H2:H421)</f>
        <v>216</v>
      </c>
      <c r="I422" s="11">
        <f>SUM(I2:I421)</f>
        <v>1</v>
      </c>
      <c r="J422" s="14">
        <f>(G422+(I422/2))/(G422+H422+I422)</f>
        <v>0.48329355608591884</v>
      </c>
      <c r="K422" s="11"/>
      <c r="N422" s="10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  <c r="IR422" s="7"/>
      <c r="IS422" s="7"/>
      <c r="IT422" s="7"/>
    </row>
    <row r="423" spans="1:254" s="12" customFormat="1" ht="14.25" customHeight="1" x14ac:dyDescent="0.25">
      <c r="A423" s="8"/>
      <c r="B423" s="9"/>
      <c r="C423" s="10"/>
      <c r="D423" s="15">
        <f>AVERAGE(D2:D421)</f>
        <v>19.250596658711217</v>
      </c>
      <c r="E423" s="15">
        <f>AVERAGE(E2:E421)</f>
        <v>19.467780429594271</v>
      </c>
      <c r="F423" s="16">
        <f>D423-E423</f>
        <v>-0.21718377088305374</v>
      </c>
      <c r="G423" s="11"/>
      <c r="H423" s="11"/>
      <c r="I423" s="11"/>
      <c r="J423" s="11"/>
      <c r="K423" s="11"/>
      <c r="N423" s="10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  <c r="II423" s="7"/>
      <c r="IJ423" s="7"/>
      <c r="IK423" s="7"/>
      <c r="IL423" s="7"/>
      <c r="IM423" s="7"/>
      <c r="IN423" s="7"/>
      <c r="IO423" s="7"/>
      <c r="IP423" s="7"/>
      <c r="IQ423" s="7"/>
      <c r="IR423" s="7"/>
      <c r="IS423" s="7"/>
      <c r="IT423" s="7"/>
    </row>
  </sheetData>
  <conditionalFormatting sqref="F423">
    <cfRule type="cellIs" dxfId="5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8"/>
  <sheetViews>
    <sheetView workbookViewId="0">
      <pane ySplit="1" topLeftCell="A2" activePane="bottomLeft" state="frozen"/>
      <selection pane="bottomLeft" activeCell="C20" sqref="C20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1996</v>
      </c>
      <c r="B2" s="47">
        <v>42633</v>
      </c>
      <c r="C2" s="48" t="s">
        <v>64</v>
      </c>
      <c r="D2" s="49">
        <v>3</v>
      </c>
      <c r="E2" s="49">
        <v>13</v>
      </c>
      <c r="F2" s="49" t="s">
        <v>7</v>
      </c>
      <c r="G2" s="49"/>
      <c r="H2" s="49">
        <v>1</v>
      </c>
      <c r="I2" s="49"/>
      <c r="J2" s="49"/>
      <c r="K2" s="49" t="s">
        <v>20</v>
      </c>
      <c r="L2" s="50" t="s">
        <v>31</v>
      </c>
      <c r="M2" s="50"/>
      <c r="N2" s="48" t="s">
        <v>132</v>
      </c>
      <c r="O2" s="50"/>
    </row>
    <row r="3" spans="1:254" s="51" customFormat="1" ht="14.25" customHeight="1" x14ac:dyDescent="0.25">
      <c r="A3" s="46">
        <v>1997</v>
      </c>
      <c r="B3" s="47">
        <v>42632</v>
      </c>
      <c r="C3" s="48" t="s">
        <v>64</v>
      </c>
      <c r="D3" s="49">
        <v>13</v>
      </c>
      <c r="E3" s="49">
        <v>15</v>
      </c>
      <c r="F3" s="49" t="s">
        <v>7</v>
      </c>
      <c r="G3" s="49"/>
      <c r="H3" s="49">
        <v>1</v>
      </c>
      <c r="I3" s="49"/>
      <c r="J3" s="49"/>
      <c r="K3" s="49" t="s">
        <v>22</v>
      </c>
      <c r="L3" s="50" t="s">
        <v>23</v>
      </c>
      <c r="M3" s="50"/>
      <c r="N3" s="48" t="s">
        <v>132</v>
      </c>
      <c r="O3" s="50"/>
    </row>
    <row r="4" spans="1:254" s="51" customFormat="1" ht="14.25" customHeight="1" x14ac:dyDescent="0.25">
      <c r="A4" s="46">
        <v>1998</v>
      </c>
      <c r="B4" s="47">
        <v>42631</v>
      </c>
      <c r="C4" s="48" t="s">
        <v>64</v>
      </c>
      <c r="D4" s="49">
        <v>10</v>
      </c>
      <c r="E4" s="49">
        <v>20</v>
      </c>
      <c r="F4" s="49" t="s">
        <v>7</v>
      </c>
      <c r="G4" s="49"/>
      <c r="H4" s="49">
        <v>1</v>
      </c>
      <c r="I4" s="49"/>
      <c r="J4" s="49"/>
      <c r="K4" s="49" t="s">
        <v>20</v>
      </c>
      <c r="L4" s="50" t="s">
        <v>31</v>
      </c>
      <c r="M4" s="50"/>
      <c r="N4" s="48" t="s">
        <v>132</v>
      </c>
      <c r="O4" s="50"/>
    </row>
    <row r="5" spans="1:254" s="51" customFormat="1" ht="14.25" customHeight="1" x14ac:dyDescent="0.25">
      <c r="A5" s="46">
        <v>1999</v>
      </c>
      <c r="B5" s="47">
        <v>42679</v>
      </c>
      <c r="C5" s="48" t="s">
        <v>64</v>
      </c>
      <c r="D5" s="49">
        <v>7</v>
      </c>
      <c r="E5" s="49">
        <v>55</v>
      </c>
      <c r="F5" s="49" t="s">
        <v>7</v>
      </c>
      <c r="G5" s="49"/>
      <c r="H5" s="49">
        <v>1</v>
      </c>
      <c r="I5" s="49"/>
      <c r="J5" s="49"/>
      <c r="K5" s="49" t="s">
        <v>22</v>
      </c>
      <c r="L5" s="50" t="s">
        <v>23</v>
      </c>
      <c r="M5" s="50"/>
      <c r="N5" s="48" t="s">
        <v>133</v>
      </c>
      <c r="O5" s="50"/>
    </row>
    <row r="6" spans="1:254" s="51" customFormat="1" ht="14.25" customHeight="1" x14ac:dyDescent="0.25">
      <c r="A6" s="46">
        <v>2005</v>
      </c>
      <c r="B6" s="47">
        <v>42622</v>
      </c>
      <c r="C6" s="48" t="s">
        <v>64</v>
      </c>
      <c r="D6" s="49">
        <v>16</v>
      </c>
      <c r="E6" s="49">
        <v>14</v>
      </c>
      <c r="F6" s="49" t="s">
        <v>6</v>
      </c>
      <c r="G6" s="49">
        <v>1</v>
      </c>
      <c r="H6" s="49"/>
      <c r="I6" s="49"/>
      <c r="J6" s="49"/>
      <c r="K6" s="49" t="s">
        <v>22</v>
      </c>
      <c r="L6" s="50" t="s">
        <v>23</v>
      </c>
      <c r="M6" s="50"/>
      <c r="N6" s="48" t="s">
        <v>99</v>
      </c>
      <c r="O6" s="50"/>
    </row>
    <row r="7" spans="1:254" s="51" customFormat="1" ht="14.25" customHeight="1" x14ac:dyDescent="0.25">
      <c r="A7" s="46">
        <v>2006</v>
      </c>
      <c r="B7" s="47">
        <v>42621</v>
      </c>
      <c r="C7" s="48" t="s">
        <v>64</v>
      </c>
      <c r="D7" s="49">
        <v>27</v>
      </c>
      <c r="E7" s="49">
        <v>10</v>
      </c>
      <c r="F7" s="49" t="s">
        <v>6</v>
      </c>
      <c r="G7" s="49">
        <v>1</v>
      </c>
      <c r="H7" s="49"/>
      <c r="I7" s="49"/>
      <c r="J7" s="49"/>
      <c r="K7" s="49" t="s">
        <v>20</v>
      </c>
      <c r="L7" s="50" t="s">
        <v>31</v>
      </c>
      <c r="M7" s="50"/>
      <c r="N7" s="48" t="s">
        <v>99</v>
      </c>
      <c r="O7" s="50"/>
    </row>
    <row r="8" spans="1:254" s="51" customFormat="1" ht="14.25" customHeight="1" x14ac:dyDescent="0.25">
      <c r="A8" s="46">
        <v>2007</v>
      </c>
      <c r="B8" s="47">
        <v>42620</v>
      </c>
      <c r="C8" s="48" t="s">
        <v>64</v>
      </c>
      <c r="D8" s="49">
        <v>12</v>
      </c>
      <c r="E8" s="49">
        <v>14</v>
      </c>
      <c r="F8" s="49" t="s">
        <v>7</v>
      </c>
      <c r="G8" s="49"/>
      <c r="H8" s="49">
        <v>1</v>
      </c>
      <c r="I8" s="49"/>
      <c r="J8" s="49"/>
      <c r="K8" s="49" t="s">
        <v>22</v>
      </c>
      <c r="L8" s="50" t="s">
        <v>23</v>
      </c>
      <c r="M8" s="50"/>
      <c r="N8" s="48" t="s">
        <v>99</v>
      </c>
      <c r="O8" s="50"/>
    </row>
    <row r="9" spans="1:254" s="51" customFormat="1" ht="14.25" customHeight="1" x14ac:dyDescent="0.25">
      <c r="A9" s="46">
        <v>2008</v>
      </c>
      <c r="B9" s="47">
        <v>42617</v>
      </c>
      <c r="C9" s="48" t="s">
        <v>64</v>
      </c>
      <c r="D9" s="49">
        <v>7</v>
      </c>
      <c r="E9" s="49">
        <v>24</v>
      </c>
      <c r="F9" s="49" t="s">
        <v>7</v>
      </c>
      <c r="G9" s="49"/>
      <c r="H9" s="49">
        <v>1</v>
      </c>
      <c r="I9" s="49"/>
      <c r="J9" s="49"/>
      <c r="K9" s="49" t="s">
        <v>20</v>
      </c>
      <c r="L9" s="50" t="s">
        <v>31</v>
      </c>
      <c r="M9" s="50"/>
      <c r="N9" s="48" t="s">
        <v>99</v>
      </c>
      <c r="O9" s="50"/>
    </row>
    <row r="10" spans="1:254" s="51" customFormat="1" ht="14.25" customHeight="1" x14ac:dyDescent="0.25">
      <c r="A10" s="46">
        <v>2009</v>
      </c>
      <c r="B10" s="47">
        <v>42617</v>
      </c>
      <c r="C10" s="48" t="s">
        <v>64</v>
      </c>
      <c r="D10" s="49">
        <v>13</v>
      </c>
      <c r="E10" s="49">
        <v>21</v>
      </c>
      <c r="F10" s="49" t="s">
        <v>7</v>
      </c>
      <c r="G10" s="49"/>
      <c r="H10" s="49">
        <v>1</v>
      </c>
      <c r="I10" s="49"/>
      <c r="J10" s="49"/>
      <c r="K10" s="49" t="s">
        <v>22</v>
      </c>
      <c r="L10" s="50" t="s">
        <v>23</v>
      </c>
      <c r="M10" s="50"/>
      <c r="N10" s="48" t="s">
        <v>99</v>
      </c>
      <c r="O10" s="50"/>
    </row>
    <row r="11" spans="1:254" s="51" customFormat="1" ht="14.25" customHeight="1" x14ac:dyDescent="0.25">
      <c r="A11" s="46">
        <v>2010</v>
      </c>
      <c r="B11" s="47">
        <v>42616</v>
      </c>
      <c r="C11" s="48" t="s">
        <v>64</v>
      </c>
      <c r="D11" s="49">
        <v>42</v>
      </c>
      <c r="E11" s="49">
        <v>21</v>
      </c>
      <c r="F11" s="49" t="s">
        <v>6</v>
      </c>
      <c r="G11" s="49">
        <v>1</v>
      </c>
      <c r="H11" s="49"/>
      <c r="I11" s="49"/>
      <c r="J11" s="49"/>
      <c r="K11" s="49" t="s">
        <v>20</v>
      </c>
      <c r="L11" s="50" t="s">
        <v>31</v>
      </c>
      <c r="M11" s="50"/>
      <c r="N11" s="48" t="s">
        <v>99</v>
      </c>
      <c r="O11" s="50"/>
    </row>
    <row r="12" spans="1:254" s="51" customFormat="1" ht="14.25" customHeight="1" x14ac:dyDescent="0.25">
      <c r="A12" s="46">
        <v>2011</v>
      </c>
      <c r="B12" s="47">
        <v>42608</v>
      </c>
      <c r="C12" s="48" t="s">
        <v>64</v>
      </c>
      <c r="D12" s="49">
        <v>21</v>
      </c>
      <c r="E12" s="49">
        <v>54</v>
      </c>
      <c r="F12" s="49" t="s">
        <v>7</v>
      </c>
      <c r="G12" s="49"/>
      <c r="H12" s="49">
        <v>1</v>
      </c>
      <c r="I12" s="49"/>
      <c r="J12" s="49"/>
      <c r="K12" s="49" t="s">
        <v>22</v>
      </c>
      <c r="L12" s="50" t="s">
        <v>23</v>
      </c>
      <c r="M12" s="50" t="s">
        <v>119</v>
      </c>
      <c r="N12" s="48" t="s">
        <v>99</v>
      </c>
      <c r="O12" s="50"/>
    </row>
    <row r="13" spans="1:254" s="51" customFormat="1" ht="14.25" customHeight="1" x14ac:dyDescent="0.25">
      <c r="A13" s="46">
        <v>2012</v>
      </c>
      <c r="B13" s="47">
        <v>42606</v>
      </c>
      <c r="C13" s="48" t="s">
        <v>64</v>
      </c>
      <c r="D13" s="49">
        <v>40</v>
      </c>
      <c r="E13" s="49">
        <v>0</v>
      </c>
      <c r="F13" s="49" t="s">
        <v>6</v>
      </c>
      <c r="G13" s="49">
        <v>1</v>
      </c>
      <c r="H13" s="49"/>
      <c r="I13" s="49"/>
      <c r="J13" s="49"/>
      <c r="K13" s="49" t="s">
        <v>20</v>
      </c>
      <c r="L13" s="50" t="s">
        <v>31</v>
      </c>
      <c r="M13" s="50"/>
      <c r="N13" s="48" t="s">
        <v>122</v>
      </c>
      <c r="O13" s="50"/>
    </row>
    <row r="14" spans="1:254" s="51" customFormat="1" ht="14.25" customHeight="1" x14ac:dyDescent="0.25">
      <c r="A14" s="46">
        <v>2015</v>
      </c>
      <c r="B14" s="47">
        <v>42638</v>
      </c>
      <c r="C14" s="48" t="s">
        <v>64</v>
      </c>
      <c r="D14" s="49">
        <v>20</v>
      </c>
      <c r="E14" s="49">
        <v>35</v>
      </c>
      <c r="F14" s="49" t="s">
        <v>7</v>
      </c>
      <c r="G14" s="49"/>
      <c r="H14" s="49">
        <v>1</v>
      </c>
      <c r="I14" s="49"/>
      <c r="J14" s="49"/>
      <c r="K14" s="49" t="s">
        <v>22</v>
      </c>
      <c r="L14" s="50" t="s">
        <v>23</v>
      </c>
      <c r="M14" s="50" t="s">
        <v>119</v>
      </c>
      <c r="N14" s="48" t="s">
        <v>124</v>
      </c>
      <c r="O14" s="50"/>
    </row>
    <row r="15" spans="1:254" s="51" customFormat="1" ht="14.25" customHeight="1" x14ac:dyDescent="0.25">
      <c r="A15" s="46">
        <v>2016</v>
      </c>
      <c r="B15" s="47">
        <v>42636</v>
      </c>
      <c r="C15" s="48" t="s">
        <v>64</v>
      </c>
      <c r="D15" s="49">
        <v>34</v>
      </c>
      <c r="E15" s="49">
        <v>76</v>
      </c>
      <c r="F15" s="49" t="s">
        <v>7</v>
      </c>
      <c r="G15" s="49"/>
      <c r="H15" s="49">
        <v>1</v>
      </c>
      <c r="I15" s="49"/>
      <c r="J15" s="49"/>
      <c r="K15" s="49" t="s">
        <v>20</v>
      </c>
      <c r="L15" s="50" t="s">
        <v>31</v>
      </c>
      <c r="M15" s="50"/>
      <c r="N15" s="48" t="s">
        <v>124</v>
      </c>
      <c r="O15" s="50"/>
    </row>
    <row r="16" spans="1:254" s="12" customFormat="1" ht="14.25" customHeight="1" x14ac:dyDescent="0.25">
      <c r="A16" s="8"/>
      <c r="B16" s="9"/>
      <c r="C16" s="10"/>
      <c r="D16" s="11"/>
      <c r="E16" s="11"/>
      <c r="F16" s="11"/>
      <c r="G16" s="11"/>
      <c r="H16" s="11"/>
      <c r="I16" s="11"/>
      <c r="J16" s="11"/>
      <c r="K16" s="11"/>
      <c r="N16" s="10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</row>
    <row r="17" spans="1:254" s="12" customFormat="1" ht="14.25" customHeight="1" x14ac:dyDescent="0.25">
      <c r="A17" s="8"/>
      <c r="B17" s="9"/>
      <c r="C17" s="10"/>
      <c r="D17" s="13">
        <f>SUM(D2:D16)</f>
        <v>265</v>
      </c>
      <c r="E17" s="13">
        <f>SUM(E2:E16)</f>
        <v>372</v>
      </c>
      <c r="F17" s="11"/>
      <c r="G17" s="11">
        <f>SUM(G2:G16)</f>
        <v>4</v>
      </c>
      <c r="H17" s="11">
        <f>SUM(H2:H16)</f>
        <v>10</v>
      </c>
      <c r="I17" s="11">
        <f>SUM(I2:I16)</f>
        <v>0</v>
      </c>
      <c r="J17" s="14">
        <f>(G17+(I17/2))/(G17+H17+I17)</f>
        <v>0.2857142857142857</v>
      </c>
      <c r="K17" s="11"/>
      <c r="N17" s="10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s="12" customFormat="1" ht="14.25" customHeight="1" x14ac:dyDescent="0.25">
      <c r="A18" s="8"/>
      <c r="B18" s="9"/>
      <c r="C18" s="10"/>
      <c r="D18" s="15">
        <f>AVERAGE(D2:D16)</f>
        <v>18.928571428571427</v>
      </c>
      <c r="E18" s="15">
        <f>AVERAGE(E2:E16)</f>
        <v>26.571428571428573</v>
      </c>
      <c r="F18" s="16">
        <f>D18-E18</f>
        <v>-7.6428571428571459</v>
      </c>
      <c r="G18" s="11"/>
      <c r="H18" s="11"/>
      <c r="I18" s="11"/>
      <c r="J18" s="11"/>
      <c r="K18" s="11"/>
      <c r="N18" s="1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</sheetData>
  <conditionalFormatting sqref="F18">
    <cfRule type="cellIs" dxfId="4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20"/>
  <sheetViews>
    <sheetView workbookViewId="0">
      <pane ySplit="1" topLeftCell="A2" activePane="bottomLeft" state="frozen"/>
      <selection pane="bottomLeft" activeCell="N23" sqref="N23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1996</v>
      </c>
      <c r="B2" s="47">
        <v>42647</v>
      </c>
      <c r="C2" s="48" t="s">
        <v>63</v>
      </c>
      <c r="D2" s="49">
        <v>18</v>
      </c>
      <c r="E2" s="49">
        <v>28</v>
      </c>
      <c r="F2" s="49" t="s">
        <v>7</v>
      </c>
      <c r="G2" s="49"/>
      <c r="H2" s="49">
        <v>1</v>
      </c>
      <c r="I2" s="49"/>
      <c r="J2" s="49"/>
      <c r="K2" s="49" t="s">
        <v>22</v>
      </c>
      <c r="L2" s="50" t="s">
        <v>23</v>
      </c>
      <c r="M2" s="50"/>
      <c r="N2" s="48" t="s">
        <v>132</v>
      </c>
      <c r="O2" s="50"/>
    </row>
    <row r="3" spans="1:15" s="51" customFormat="1" ht="14.25" customHeight="1" x14ac:dyDescent="0.25">
      <c r="A3" s="46">
        <v>1997</v>
      </c>
      <c r="B3" s="47">
        <v>42646</v>
      </c>
      <c r="C3" s="48" t="s">
        <v>63</v>
      </c>
      <c r="D3" s="49">
        <v>7</v>
      </c>
      <c r="E3" s="49">
        <v>13</v>
      </c>
      <c r="F3" s="49" t="s">
        <v>7</v>
      </c>
      <c r="G3" s="49"/>
      <c r="H3" s="49">
        <v>1</v>
      </c>
      <c r="I3" s="49"/>
      <c r="J3" s="49"/>
      <c r="K3" s="49" t="s">
        <v>20</v>
      </c>
      <c r="L3" s="50" t="s">
        <v>43</v>
      </c>
      <c r="M3" s="50"/>
      <c r="N3" s="48" t="s">
        <v>132</v>
      </c>
      <c r="O3" s="50"/>
    </row>
    <row r="4" spans="1:15" s="51" customFormat="1" ht="14.25" customHeight="1" x14ac:dyDescent="0.25">
      <c r="A4" s="46">
        <v>1998</v>
      </c>
      <c r="B4" s="47">
        <v>42645</v>
      </c>
      <c r="C4" s="48" t="s">
        <v>63</v>
      </c>
      <c r="D4" s="49">
        <v>0</v>
      </c>
      <c r="E4" s="49">
        <v>17</v>
      </c>
      <c r="F4" s="49" t="s">
        <v>7</v>
      </c>
      <c r="G4" s="49"/>
      <c r="H4" s="49">
        <v>1</v>
      </c>
      <c r="I4" s="49"/>
      <c r="J4" s="49"/>
      <c r="K4" s="49" t="s">
        <v>22</v>
      </c>
      <c r="L4" s="50" t="s">
        <v>23</v>
      </c>
      <c r="M4" s="50"/>
      <c r="N4" s="48" t="s">
        <v>132</v>
      </c>
      <c r="O4" s="50"/>
    </row>
    <row r="5" spans="1:15" s="51" customFormat="1" ht="14.25" customHeight="1" x14ac:dyDescent="0.25">
      <c r="A5" s="46">
        <v>1999</v>
      </c>
      <c r="B5" s="47">
        <v>42672</v>
      </c>
      <c r="C5" s="48" t="s">
        <v>63</v>
      </c>
      <c r="D5" s="49">
        <v>7</v>
      </c>
      <c r="E5" s="49">
        <v>34</v>
      </c>
      <c r="F5" s="49" t="s">
        <v>7</v>
      </c>
      <c r="G5" s="49"/>
      <c r="H5" s="49">
        <v>1</v>
      </c>
      <c r="I5" s="49"/>
      <c r="J5" s="49"/>
      <c r="K5" s="49" t="s">
        <v>20</v>
      </c>
      <c r="L5" s="50" t="s">
        <v>43</v>
      </c>
      <c r="M5" s="50"/>
      <c r="N5" s="48" t="s">
        <v>133</v>
      </c>
      <c r="O5" s="50"/>
    </row>
    <row r="6" spans="1:15" s="51" customFormat="1" ht="14.25" customHeight="1" x14ac:dyDescent="0.25">
      <c r="A6" s="46">
        <v>2000</v>
      </c>
      <c r="B6" s="47">
        <v>42670</v>
      </c>
      <c r="C6" s="48" t="s">
        <v>63</v>
      </c>
      <c r="D6" s="49">
        <v>7</v>
      </c>
      <c r="E6" s="49">
        <v>55</v>
      </c>
      <c r="F6" s="49" t="s">
        <v>7</v>
      </c>
      <c r="G6" s="49"/>
      <c r="H6" s="49">
        <v>1</v>
      </c>
      <c r="I6" s="49"/>
      <c r="J6" s="49"/>
      <c r="K6" s="49" t="s">
        <v>22</v>
      </c>
      <c r="L6" s="50" t="s">
        <v>23</v>
      </c>
      <c r="M6" s="50"/>
      <c r="N6" s="48" t="s">
        <v>133</v>
      </c>
      <c r="O6" s="50"/>
    </row>
    <row r="7" spans="1:15" s="51" customFormat="1" ht="14.25" customHeight="1" x14ac:dyDescent="0.25">
      <c r="A7" s="46">
        <v>2001</v>
      </c>
      <c r="B7" s="47">
        <v>42635</v>
      </c>
      <c r="C7" s="48" t="s">
        <v>63</v>
      </c>
      <c r="D7" s="49">
        <v>7</v>
      </c>
      <c r="E7" s="49">
        <v>48</v>
      </c>
      <c r="F7" s="49" t="s">
        <v>7</v>
      </c>
      <c r="G7" s="49"/>
      <c r="H7" s="49">
        <v>1</v>
      </c>
      <c r="I7" s="49"/>
      <c r="J7" s="49"/>
      <c r="K7" s="49" t="s">
        <v>22</v>
      </c>
      <c r="L7" s="50" t="s">
        <v>23</v>
      </c>
      <c r="M7" s="50"/>
      <c r="N7" s="48" t="s">
        <v>134</v>
      </c>
      <c r="O7" s="50"/>
    </row>
    <row r="8" spans="1:15" s="51" customFormat="1" ht="14.25" customHeight="1" x14ac:dyDescent="0.25">
      <c r="A8" s="46">
        <v>2002</v>
      </c>
      <c r="B8" s="47">
        <v>42633</v>
      </c>
      <c r="C8" s="48" t="s">
        <v>63</v>
      </c>
      <c r="D8" s="49">
        <v>0</v>
      </c>
      <c r="E8" s="49">
        <v>39</v>
      </c>
      <c r="F8" s="49" t="s">
        <v>7</v>
      </c>
      <c r="G8" s="49"/>
      <c r="H8" s="49">
        <v>1</v>
      </c>
      <c r="I8" s="49"/>
      <c r="J8" s="49"/>
      <c r="K8" s="49" t="s">
        <v>20</v>
      </c>
      <c r="L8" s="50" t="s">
        <v>43</v>
      </c>
      <c r="M8" s="50"/>
      <c r="N8" s="48" t="s">
        <v>99</v>
      </c>
      <c r="O8" s="50"/>
    </row>
    <row r="9" spans="1:15" s="51" customFormat="1" ht="14.25" customHeight="1" x14ac:dyDescent="0.25">
      <c r="A9" s="46">
        <v>2003</v>
      </c>
      <c r="B9" s="47">
        <v>42635</v>
      </c>
      <c r="C9" s="48" t="s">
        <v>63</v>
      </c>
      <c r="D9" s="49">
        <v>0</v>
      </c>
      <c r="E9" s="49">
        <v>21</v>
      </c>
      <c r="F9" s="49" t="s">
        <v>7</v>
      </c>
      <c r="G9" s="49"/>
      <c r="H9" s="49">
        <v>1</v>
      </c>
      <c r="I9" s="49"/>
      <c r="J9" s="49"/>
      <c r="K9" s="49" t="s">
        <v>22</v>
      </c>
      <c r="L9" s="50" t="s">
        <v>23</v>
      </c>
      <c r="M9" s="50"/>
      <c r="N9" s="48" t="s">
        <v>99</v>
      </c>
      <c r="O9" s="50"/>
    </row>
    <row r="10" spans="1:15" s="51" customFormat="1" ht="14.25" customHeight="1" x14ac:dyDescent="0.25">
      <c r="A10" s="46">
        <v>2004</v>
      </c>
      <c r="B10" s="47">
        <v>42636</v>
      </c>
      <c r="C10" s="48" t="s">
        <v>63</v>
      </c>
      <c r="D10" s="49">
        <v>10</v>
      </c>
      <c r="E10" s="49">
        <v>28</v>
      </c>
      <c r="F10" s="49" t="s">
        <v>7</v>
      </c>
      <c r="G10" s="49"/>
      <c r="H10" s="49">
        <v>1</v>
      </c>
      <c r="I10" s="49"/>
      <c r="J10" s="49"/>
      <c r="K10" s="49" t="s">
        <v>20</v>
      </c>
      <c r="L10" s="50" t="s">
        <v>43</v>
      </c>
      <c r="M10" s="50"/>
      <c r="N10" s="48" t="s">
        <v>99</v>
      </c>
      <c r="O10" s="50"/>
    </row>
    <row r="11" spans="1:15" s="51" customFormat="1" ht="14.25" customHeight="1" x14ac:dyDescent="0.25">
      <c r="A11" s="46">
        <v>2005</v>
      </c>
      <c r="B11" s="47">
        <v>42700</v>
      </c>
      <c r="C11" s="48" t="s">
        <v>63</v>
      </c>
      <c r="D11" s="49">
        <v>27</v>
      </c>
      <c r="E11" s="49">
        <v>35</v>
      </c>
      <c r="F11" s="49" t="s">
        <v>7</v>
      </c>
      <c r="G11" s="49"/>
      <c r="H11" s="49">
        <v>1</v>
      </c>
      <c r="I11" s="49"/>
      <c r="J11" s="49"/>
      <c r="K11" s="49" t="s">
        <v>20</v>
      </c>
      <c r="L11" s="50" t="s">
        <v>43</v>
      </c>
      <c r="M11" s="50"/>
      <c r="N11" s="48" t="s">
        <v>99</v>
      </c>
      <c r="O11" s="50" t="s">
        <v>77</v>
      </c>
    </row>
    <row r="12" spans="1:15" s="51" customFormat="1" ht="14.25" customHeight="1" x14ac:dyDescent="0.25">
      <c r="A12" s="46">
        <v>2011</v>
      </c>
      <c r="B12" s="47">
        <v>42695</v>
      </c>
      <c r="C12" s="48" t="s">
        <v>63</v>
      </c>
      <c r="D12" s="49">
        <v>26</v>
      </c>
      <c r="E12" s="49">
        <v>54</v>
      </c>
      <c r="F12" s="49" t="s">
        <v>7</v>
      </c>
      <c r="G12" s="49"/>
      <c r="H12" s="49">
        <v>1</v>
      </c>
      <c r="I12" s="49"/>
      <c r="J12" s="49"/>
      <c r="K12" s="49" t="s">
        <v>20</v>
      </c>
      <c r="L12" s="50" t="s">
        <v>43</v>
      </c>
      <c r="M12" s="50"/>
      <c r="N12" s="48" t="s">
        <v>99</v>
      </c>
      <c r="O12" s="50" t="s">
        <v>77</v>
      </c>
    </row>
    <row r="13" spans="1:15" s="51" customFormat="1" ht="14.25" customHeight="1" x14ac:dyDescent="0.25">
      <c r="A13" s="46">
        <v>2012</v>
      </c>
      <c r="B13" s="47">
        <v>42627</v>
      </c>
      <c r="C13" s="48" t="s">
        <v>63</v>
      </c>
      <c r="D13" s="49">
        <v>23</v>
      </c>
      <c r="E13" s="49">
        <v>13</v>
      </c>
      <c r="F13" s="49" t="s">
        <v>6</v>
      </c>
      <c r="G13" s="49">
        <v>1</v>
      </c>
      <c r="H13" s="49"/>
      <c r="I13" s="49"/>
      <c r="J13" s="49"/>
      <c r="K13" s="49" t="s">
        <v>22</v>
      </c>
      <c r="L13" s="50" t="s">
        <v>23</v>
      </c>
      <c r="M13" s="50" t="s">
        <v>119</v>
      </c>
      <c r="N13" s="48" t="s">
        <v>122</v>
      </c>
      <c r="O13" s="50"/>
    </row>
    <row r="14" spans="1:15" s="51" customFormat="1" ht="14.25" customHeight="1" x14ac:dyDescent="0.25">
      <c r="A14" s="46">
        <v>2013</v>
      </c>
      <c r="B14" s="47">
        <v>42612</v>
      </c>
      <c r="C14" s="48" t="s">
        <v>63</v>
      </c>
      <c r="D14" s="49">
        <v>6</v>
      </c>
      <c r="E14" s="49">
        <v>38</v>
      </c>
      <c r="F14" s="49" t="s">
        <v>7</v>
      </c>
      <c r="G14" s="49"/>
      <c r="H14" s="49">
        <v>1</v>
      </c>
      <c r="I14" s="49"/>
      <c r="J14" s="49"/>
      <c r="K14" s="49" t="s">
        <v>22</v>
      </c>
      <c r="L14" s="50" t="s">
        <v>23</v>
      </c>
      <c r="M14" s="50" t="s">
        <v>119</v>
      </c>
      <c r="N14" s="48" t="s">
        <v>122</v>
      </c>
      <c r="O14" s="50"/>
    </row>
    <row r="15" spans="1:15" s="51" customFormat="1" ht="14.25" customHeight="1" x14ac:dyDescent="0.25">
      <c r="A15" s="46">
        <v>2014</v>
      </c>
      <c r="B15" s="47">
        <v>42610</v>
      </c>
      <c r="C15" s="48" t="s">
        <v>63</v>
      </c>
      <c r="D15" s="49">
        <v>0</v>
      </c>
      <c r="E15" s="49">
        <v>50</v>
      </c>
      <c r="F15" s="49" t="s">
        <v>7</v>
      </c>
      <c r="G15" s="49"/>
      <c r="H15" s="49">
        <v>1</v>
      </c>
      <c r="I15" s="49"/>
      <c r="J15" s="49"/>
      <c r="K15" s="49" t="s">
        <v>20</v>
      </c>
      <c r="L15" s="50" t="s">
        <v>43</v>
      </c>
      <c r="M15" s="50"/>
      <c r="N15" s="48" t="s">
        <v>122</v>
      </c>
      <c r="O15" s="50"/>
    </row>
    <row r="16" spans="1:15" s="51" customFormat="1" ht="14.25" customHeight="1" x14ac:dyDescent="0.25">
      <c r="A16" s="46">
        <v>2015</v>
      </c>
      <c r="B16" s="47">
        <v>42617</v>
      </c>
      <c r="C16" s="48" t="s">
        <v>63</v>
      </c>
      <c r="D16" s="49">
        <v>13</v>
      </c>
      <c r="E16" s="49">
        <v>35</v>
      </c>
      <c r="F16" s="49" t="s">
        <v>7</v>
      </c>
      <c r="G16" s="49"/>
      <c r="H16" s="49">
        <v>1</v>
      </c>
      <c r="I16" s="49"/>
      <c r="J16" s="49"/>
      <c r="K16" s="49" t="s">
        <v>20</v>
      </c>
      <c r="L16" s="50" t="s">
        <v>43</v>
      </c>
      <c r="M16" s="50"/>
      <c r="N16" s="48" t="s">
        <v>124</v>
      </c>
      <c r="O16" s="50"/>
    </row>
    <row r="17" spans="1:254" s="51" customFormat="1" ht="14.25" customHeight="1" x14ac:dyDescent="0.25">
      <c r="A17" s="46">
        <v>2016</v>
      </c>
      <c r="B17" s="47">
        <v>42615</v>
      </c>
      <c r="C17" s="48" t="s">
        <v>63</v>
      </c>
      <c r="D17" s="49">
        <v>7</v>
      </c>
      <c r="E17" s="49">
        <v>49</v>
      </c>
      <c r="F17" s="49" t="s">
        <v>7</v>
      </c>
      <c r="G17" s="49"/>
      <c r="H17" s="49">
        <v>1</v>
      </c>
      <c r="I17" s="49"/>
      <c r="J17" s="49"/>
      <c r="K17" s="49" t="s">
        <v>22</v>
      </c>
      <c r="L17" s="50" t="s">
        <v>23</v>
      </c>
      <c r="M17" s="50" t="s">
        <v>119</v>
      </c>
      <c r="N17" s="48" t="s">
        <v>124</v>
      </c>
      <c r="O17" s="50"/>
    </row>
    <row r="18" spans="1:254" s="12" customFormat="1" ht="14.25" customHeight="1" x14ac:dyDescent="0.25">
      <c r="A18" s="8"/>
      <c r="B18" s="9"/>
      <c r="C18" s="10"/>
      <c r="D18" s="11"/>
      <c r="E18" s="11"/>
      <c r="F18" s="11"/>
      <c r="G18" s="11"/>
      <c r="H18" s="11"/>
      <c r="I18" s="11"/>
      <c r="J18" s="11"/>
      <c r="K18" s="11"/>
      <c r="N18" s="1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1:254" s="12" customFormat="1" ht="14.25" customHeight="1" x14ac:dyDescent="0.25">
      <c r="A19" s="8"/>
      <c r="B19" s="9"/>
      <c r="C19" s="10"/>
      <c r="D19" s="13">
        <f>SUM(D2:D18)</f>
        <v>158</v>
      </c>
      <c r="E19" s="13">
        <f>SUM(E2:E18)</f>
        <v>557</v>
      </c>
      <c r="F19" s="11"/>
      <c r="G19" s="11">
        <f>SUM(G2:G18)</f>
        <v>1</v>
      </c>
      <c r="H19" s="11">
        <f>SUM(H2:H18)</f>
        <v>15</v>
      </c>
      <c r="I19" s="11">
        <f>SUM(I2:I18)</f>
        <v>0</v>
      </c>
      <c r="J19" s="14">
        <f>(G19+(I19/2))/(G19+H19+I19)</f>
        <v>6.25E-2</v>
      </c>
      <c r="K19" s="11"/>
      <c r="N19" s="10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254" s="12" customFormat="1" ht="14.25" customHeight="1" x14ac:dyDescent="0.25">
      <c r="A20" s="8"/>
      <c r="B20" s="9"/>
      <c r="C20" s="10"/>
      <c r="D20" s="15">
        <f>AVERAGE(D2:D18)</f>
        <v>9.875</v>
      </c>
      <c r="E20" s="15">
        <f>AVERAGE(E2:E18)</f>
        <v>34.8125</v>
      </c>
      <c r="F20" s="16">
        <f>D20-E20</f>
        <v>-24.9375</v>
      </c>
      <c r="G20" s="11"/>
      <c r="H20" s="11"/>
      <c r="I20" s="11"/>
      <c r="J20" s="11"/>
      <c r="K20" s="11"/>
      <c r="N20" s="10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</sheetData>
  <conditionalFormatting sqref="F20">
    <cfRule type="cellIs" dxfId="4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C19" sqref="C19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1977</v>
      </c>
      <c r="B2" s="47">
        <v>42657</v>
      </c>
      <c r="C2" s="48" t="s">
        <v>26</v>
      </c>
      <c r="D2" s="49">
        <v>14</v>
      </c>
      <c r="E2" s="49">
        <v>56</v>
      </c>
      <c r="F2" s="49" t="s">
        <v>7</v>
      </c>
      <c r="G2" s="49"/>
      <c r="H2" s="49">
        <v>1</v>
      </c>
      <c r="I2" s="49"/>
      <c r="J2" s="49"/>
      <c r="K2" s="49" t="s">
        <v>22</v>
      </c>
      <c r="L2" s="50" t="s">
        <v>23</v>
      </c>
      <c r="M2" s="50"/>
      <c r="N2" s="48" t="s">
        <v>81</v>
      </c>
      <c r="O2" s="50"/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14</v>
      </c>
      <c r="E4" s="13">
        <f>SUM(E2:E3)</f>
        <v>56</v>
      </c>
      <c r="F4" s="11"/>
      <c r="G4" s="11">
        <f>SUM(G2:G3)</f>
        <v>0</v>
      </c>
      <c r="H4" s="11">
        <f>SUM(H2:H3)</f>
        <v>1</v>
      </c>
      <c r="I4" s="11">
        <f>SUM(I2:I3)</f>
        <v>0</v>
      </c>
      <c r="J4" s="14">
        <f>(G4+(I4/2))/(G4+H4+I4)</f>
        <v>0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14</v>
      </c>
      <c r="E5" s="15">
        <f>AVERAGE(E2:E3)</f>
        <v>56</v>
      </c>
      <c r="F5" s="16">
        <f>D5-E5</f>
        <v>-42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4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7"/>
  <sheetViews>
    <sheetView workbookViewId="0">
      <pane ySplit="1" topLeftCell="A2" activePane="bottomLeft" state="frozen"/>
      <selection pane="bottomLeft" activeCell="C21" sqref="C21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1996</v>
      </c>
      <c r="B2" s="47">
        <v>42626</v>
      </c>
      <c r="C2" s="48" t="s">
        <v>97</v>
      </c>
      <c r="D2" s="49">
        <v>7</v>
      </c>
      <c r="E2" s="49">
        <v>10</v>
      </c>
      <c r="F2" s="49" t="s">
        <v>7</v>
      </c>
      <c r="G2" s="49"/>
      <c r="H2" s="49">
        <v>1</v>
      </c>
      <c r="I2" s="49"/>
      <c r="J2" s="49"/>
      <c r="K2" s="49" t="s">
        <v>20</v>
      </c>
      <c r="L2" s="50" t="s">
        <v>97</v>
      </c>
      <c r="M2" s="50"/>
      <c r="N2" s="48" t="s">
        <v>132</v>
      </c>
      <c r="O2" s="50"/>
    </row>
    <row r="3" spans="1:254" s="51" customFormat="1" ht="14.25" customHeight="1" x14ac:dyDescent="0.25">
      <c r="A3" s="46">
        <v>1997</v>
      </c>
      <c r="B3" s="47">
        <v>42625</v>
      </c>
      <c r="C3" s="48" t="s">
        <v>97</v>
      </c>
      <c r="D3" s="49">
        <v>36</v>
      </c>
      <c r="E3" s="49">
        <v>0</v>
      </c>
      <c r="F3" s="49" t="s">
        <v>6</v>
      </c>
      <c r="G3" s="49">
        <v>1</v>
      </c>
      <c r="H3" s="49"/>
      <c r="I3" s="49"/>
      <c r="J3" s="49"/>
      <c r="K3" s="49" t="s">
        <v>22</v>
      </c>
      <c r="L3" s="50" t="s">
        <v>23</v>
      </c>
      <c r="M3" s="50"/>
      <c r="N3" s="48" t="s">
        <v>132</v>
      </c>
      <c r="O3" s="50"/>
    </row>
    <row r="4" spans="1:254" s="51" customFormat="1" ht="14.25" customHeight="1" x14ac:dyDescent="0.25">
      <c r="A4" s="46">
        <v>1998</v>
      </c>
      <c r="B4" s="47">
        <v>42624</v>
      </c>
      <c r="C4" s="48" t="s">
        <v>97</v>
      </c>
      <c r="D4" s="49">
        <v>21</v>
      </c>
      <c r="E4" s="49">
        <v>28</v>
      </c>
      <c r="F4" s="49" t="s">
        <v>7</v>
      </c>
      <c r="G4" s="49"/>
      <c r="H4" s="49">
        <v>1</v>
      </c>
      <c r="I4" s="49"/>
      <c r="J4" s="49"/>
      <c r="K4" s="49" t="s">
        <v>20</v>
      </c>
      <c r="L4" s="50" t="s">
        <v>97</v>
      </c>
      <c r="M4" s="50"/>
      <c r="N4" s="48" t="s">
        <v>132</v>
      </c>
      <c r="O4" s="50"/>
    </row>
    <row r="5" spans="1:254" s="12" customFormat="1" ht="14.25" customHeight="1" x14ac:dyDescent="0.25">
      <c r="A5" s="8"/>
      <c r="B5" s="9"/>
      <c r="C5" s="10"/>
      <c r="D5" s="11"/>
      <c r="E5" s="11"/>
      <c r="F5" s="11"/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3">
        <f>SUM(D2:D5)</f>
        <v>64</v>
      </c>
      <c r="E6" s="13">
        <f>SUM(E2:E5)</f>
        <v>38</v>
      </c>
      <c r="F6" s="11"/>
      <c r="G6" s="11">
        <f>SUM(G2:G5)</f>
        <v>1</v>
      </c>
      <c r="H6" s="11">
        <f>SUM(H2:H5)</f>
        <v>2</v>
      </c>
      <c r="I6" s="11">
        <f>SUM(I2:I5)</f>
        <v>0</v>
      </c>
      <c r="J6" s="14">
        <f>(G6+(I6/2))/(G6+H6+I6)</f>
        <v>0.33333333333333331</v>
      </c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5">
        <f>AVERAGE(D2:D5)</f>
        <v>21.333333333333332</v>
      </c>
      <c r="E7" s="15">
        <f>AVERAGE(E2:E5)</f>
        <v>12.666666666666666</v>
      </c>
      <c r="F7" s="16">
        <f>D7-E7</f>
        <v>8.6666666666666661</v>
      </c>
      <c r="G7" s="11"/>
      <c r="H7" s="11"/>
      <c r="I7" s="11"/>
      <c r="J7" s="11"/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</sheetData>
  <conditionalFormatting sqref="F7">
    <cfRule type="cellIs" dxfId="4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C20" sqref="C20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2006</v>
      </c>
      <c r="B2" s="47">
        <v>42713</v>
      </c>
      <c r="C2" s="48" t="s">
        <v>105</v>
      </c>
      <c r="D2" s="49">
        <v>42</v>
      </c>
      <c r="E2" s="49">
        <v>20</v>
      </c>
      <c r="F2" s="49" t="s">
        <v>6</v>
      </c>
      <c r="G2" s="49">
        <v>1</v>
      </c>
      <c r="H2" s="49"/>
      <c r="I2" s="49"/>
      <c r="J2" s="49"/>
      <c r="K2" s="49" t="s">
        <v>59</v>
      </c>
      <c r="L2" s="50" t="s">
        <v>106</v>
      </c>
      <c r="M2" s="50" t="s">
        <v>107</v>
      </c>
      <c r="N2" s="48" t="s">
        <v>99</v>
      </c>
      <c r="O2" s="50" t="s">
        <v>108</v>
      </c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42</v>
      </c>
      <c r="E4" s="13">
        <f>SUM(E2:E3)</f>
        <v>20</v>
      </c>
      <c r="F4" s="11"/>
      <c r="G4" s="11">
        <f>SUM(G2:G3)</f>
        <v>1</v>
      </c>
      <c r="H4" s="11">
        <f>SUM(H2:H3)</f>
        <v>0</v>
      </c>
      <c r="I4" s="11">
        <f>SUM(I2:I3)</f>
        <v>0</v>
      </c>
      <c r="J4" s="14">
        <f>(G4+(I4/2))/(G4+H4+I4)</f>
        <v>1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42</v>
      </c>
      <c r="E5" s="15">
        <f>AVERAGE(E2:E3)</f>
        <v>20</v>
      </c>
      <c r="F5" s="16">
        <f>D5-E5</f>
        <v>22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4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8"/>
  <sheetViews>
    <sheetView workbookViewId="0">
      <pane ySplit="1" topLeftCell="A2" activePane="bottomLeft" state="frozen"/>
      <selection pane="bottomLeft" activeCell="C21" sqref="C21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1978</v>
      </c>
      <c r="B2" s="47">
        <v>42628</v>
      </c>
      <c r="C2" s="48" t="s">
        <v>51</v>
      </c>
      <c r="D2" s="49">
        <v>0</v>
      </c>
      <c r="E2" s="49">
        <v>28</v>
      </c>
      <c r="F2" s="49" t="s">
        <v>7</v>
      </c>
      <c r="G2" s="49"/>
      <c r="H2" s="49">
        <v>1</v>
      </c>
      <c r="I2" s="49"/>
      <c r="J2" s="49"/>
      <c r="K2" s="49" t="s">
        <v>20</v>
      </c>
      <c r="L2" s="50" t="s">
        <v>56</v>
      </c>
      <c r="M2" s="50"/>
      <c r="N2" s="48" t="s">
        <v>81</v>
      </c>
      <c r="O2" s="50"/>
    </row>
    <row r="3" spans="1:254" s="51" customFormat="1" ht="14.25" customHeight="1" x14ac:dyDescent="0.25">
      <c r="A3" s="46">
        <v>1979</v>
      </c>
      <c r="B3" s="47">
        <v>42634</v>
      </c>
      <c r="C3" s="48" t="s">
        <v>51</v>
      </c>
      <c r="D3" s="49">
        <v>10</v>
      </c>
      <c r="E3" s="49">
        <v>0</v>
      </c>
      <c r="F3" s="49" t="s">
        <v>6</v>
      </c>
      <c r="G3" s="49">
        <v>1</v>
      </c>
      <c r="H3" s="49"/>
      <c r="I3" s="49"/>
      <c r="J3" s="49"/>
      <c r="K3" s="49" t="s">
        <v>22</v>
      </c>
      <c r="L3" s="50" t="s">
        <v>23</v>
      </c>
      <c r="M3" s="50"/>
      <c r="N3" s="48" t="s">
        <v>81</v>
      </c>
      <c r="O3" s="50"/>
    </row>
    <row r="4" spans="1:254" s="51" customFormat="1" ht="14.25" customHeight="1" x14ac:dyDescent="0.25">
      <c r="A4" s="46">
        <v>1980</v>
      </c>
      <c r="B4" s="47">
        <v>42632</v>
      </c>
      <c r="C4" s="48" t="s">
        <v>51</v>
      </c>
      <c r="D4" s="49">
        <v>25</v>
      </c>
      <c r="E4" s="49">
        <v>12</v>
      </c>
      <c r="F4" s="49" t="s">
        <v>6</v>
      </c>
      <c r="G4" s="49">
        <v>1</v>
      </c>
      <c r="H4" s="49"/>
      <c r="I4" s="49"/>
      <c r="J4" s="49"/>
      <c r="K4" s="49" t="s">
        <v>20</v>
      </c>
      <c r="L4" s="50" t="s">
        <v>56</v>
      </c>
      <c r="M4" s="50"/>
      <c r="N4" s="48" t="s">
        <v>81</v>
      </c>
      <c r="O4" s="50"/>
    </row>
    <row r="5" spans="1:254" s="51" customFormat="1" ht="14.25" customHeight="1" x14ac:dyDescent="0.25">
      <c r="A5" s="46">
        <v>1981</v>
      </c>
      <c r="B5" s="47">
        <v>42631</v>
      </c>
      <c r="C5" s="48" t="s">
        <v>51</v>
      </c>
      <c r="D5" s="49">
        <v>33</v>
      </c>
      <c r="E5" s="49">
        <v>6</v>
      </c>
      <c r="F5" s="49" t="s">
        <v>6</v>
      </c>
      <c r="G5" s="49">
        <v>1</v>
      </c>
      <c r="H5" s="49"/>
      <c r="I5" s="49"/>
      <c r="J5" s="49"/>
      <c r="K5" s="49" t="s">
        <v>22</v>
      </c>
      <c r="L5" s="50" t="s">
        <v>23</v>
      </c>
      <c r="M5" s="50"/>
      <c r="N5" s="48" t="s">
        <v>81</v>
      </c>
      <c r="O5" s="50"/>
    </row>
    <row r="6" spans="1:254" s="12" customFormat="1" ht="14.25" customHeight="1" x14ac:dyDescent="0.25">
      <c r="A6" s="8"/>
      <c r="B6" s="9"/>
      <c r="C6" s="10"/>
      <c r="D6" s="11"/>
      <c r="E6" s="11"/>
      <c r="F6" s="11"/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3">
        <f>SUM(D2:D6)</f>
        <v>68</v>
      </c>
      <c r="E7" s="13">
        <f>SUM(E2:E6)</f>
        <v>46</v>
      </c>
      <c r="F7" s="11"/>
      <c r="G7" s="11">
        <f>SUM(G2:G6)</f>
        <v>3</v>
      </c>
      <c r="H7" s="11">
        <f>SUM(H2:H6)</f>
        <v>1</v>
      </c>
      <c r="I7" s="11">
        <f>SUM(I2:I6)</f>
        <v>0</v>
      </c>
      <c r="J7" s="14">
        <f>(G7+(I7/2))/(G7+H7+I7)</f>
        <v>0.75</v>
      </c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2" customFormat="1" ht="14.25" customHeight="1" x14ac:dyDescent="0.25">
      <c r="A8" s="8"/>
      <c r="B8" s="9"/>
      <c r="C8" s="10"/>
      <c r="D8" s="15">
        <f>AVERAGE(D2:D6)</f>
        <v>17</v>
      </c>
      <c r="E8" s="15">
        <f>AVERAGE(E2:E6)</f>
        <v>11.5</v>
      </c>
      <c r="F8" s="16">
        <f>D8-E8</f>
        <v>5.5</v>
      </c>
      <c r="G8" s="11"/>
      <c r="H8" s="11"/>
      <c r="I8" s="11"/>
      <c r="J8" s="11"/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</sheetData>
  <conditionalFormatting sqref="F8">
    <cfRule type="cellIs" dxfId="4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C21" sqref="C21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1982</v>
      </c>
      <c r="B2" s="47">
        <v>42694</v>
      </c>
      <c r="C2" s="48" t="s">
        <v>60</v>
      </c>
      <c r="D2" s="49">
        <v>10</v>
      </c>
      <c r="E2" s="49">
        <v>28</v>
      </c>
      <c r="F2" s="49" t="s">
        <v>7</v>
      </c>
      <c r="G2" s="49"/>
      <c r="H2" s="49">
        <v>1</v>
      </c>
      <c r="I2" s="49"/>
      <c r="J2" s="49"/>
      <c r="K2" s="49" t="s">
        <v>20</v>
      </c>
      <c r="L2" s="50" t="s">
        <v>61</v>
      </c>
      <c r="M2" s="50"/>
      <c r="N2" s="48" t="s">
        <v>81</v>
      </c>
      <c r="O2" s="50" t="s">
        <v>88</v>
      </c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10</v>
      </c>
      <c r="E4" s="13">
        <f>SUM(E2:E3)</f>
        <v>28</v>
      </c>
      <c r="F4" s="11"/>
      <c r="G4" s="11">
        <f>SUM(G2:G3)</f>
        <v>0</v>
      </c>
      <c r="H4" s="11">
        <f>SUM(H2:H3)</f>
        <v>1</v>
      </c>
      <c r="I4" s="11">
        <f>SUM(I2:I3)</f>
        <v>0</v>
      </c>
      <c r="J4" s="14">
        <f>(G4+(I4/2))/(G4+H4+I4)</f>
        <v>0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10</v>
      </c>
      <c r="E5" s="15">
        <f>AVERAGE(E2:E3)</f>
        <v>28</v>
      </c>
      <c r="F5" s="16">
        <f>D5-E5</f>
        <v>-18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39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1"/>
  <sheetViews>
    <sheetView workbookViewId="0">
      <pane ySplit="1" topLeftCell="A2" activePane="bottomLeft" state="frozen"/>
      <selection pane="bottomLeft" activeCell="P10" sqref="P10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1996</v>
      </c>
      <c r="B2" s="47">
        <v>42612</v>
      </c>
      <c r="C2" s="48" t="s">
        <v>24</v>
      </c>
      <c r="D2" s="49">
        <v>14</v>
      </c>
      <c r="E2" s="49">
        <v>40</v>
      </c>
      <c r="F2" s="49" t="s">
        <v>7</v>
      </c>
      <c r="G2" s="49"/>
      <c r="H2" s="49">
        <v>1</v>
      </c>
      <c r="I2" s="49"/>
      <c r="J2" s="49"/>
      <c r="K2" s="49" t="s">
        <v>22</v>
      </c>
      <c r="L2" s="50" t="s">
        <v>23</v>
      </c>
      <c r="M2" s="50"/>
      <c r="N2" s="48" t="s">
        <v>132</v>
      </c>
      <c r="O2" s="50"/>
    </row>
    <row r="3" spans="1:254" s="51" customFormat="1" ht="14.25" customHeight="1" x14ac:dyDescent="0.25">
      <c r="A3" s="46">
        <v>1997</v>
      </c>
      <c r="B3" s="47">
        <v>42611</v>
      </c>
      <c r="C3" s="48" t="s">
        <v>24</v>
      </c>
      <c r="D3" s="49">
        <v>20</v>
      </c>
      <c r="E3" s="49">
        <v>10</v>
      </c>
      <c r="F3" s="49" t="s">
        <v>6</v>
      </c>
      <c r="G3" s="49">
        <v>1</v>
      </c>
      <c r="H3" s="49"/>
      <c r="I3" s="49"/>
      <c r="J3" s="49"/>
      <c r="K3" s="49" t="s">
        <v>20</v>
      </c>
      <c r="L3" s="50" t="s">
        <v>15</v>
      </c>
      <c r="M3" s="50" t="s">
        <v>73</v>
      </c>
      <c r="N3" s="48" t="s">
        <v>132</v>
      </c>
      <c r="O3" s="50"/>
    </row>
    <row r="4" spans="1:254" s="51" customFormat="1" ht="14.25" customHeight="1" x14ac:dyDescent="0.25">
      <c r="A4" s="46">
        <v>1998</v>
      </c>
      <c r="B4" s="47">
        <v>42610</v>
      </c>
      <c r="C4" s="48" t="s">
        <v>24</v>
      </c>
      <c r="D4" s="49">
        <v>0</v>
      </c>
      <c r="E4" s="49">
        <v>21</v>
      </c>
      <c r="F4" s="49" t="s">
        <v>7</v>
      </c>
      <c r="G4" s="49"/>
      <c r="H4" s="49">
        <v>1</v>
      </c>
      <c r="I4" s="49"/>
      <c r="J4" s="49"/>
      <c r="K4" s="49" t="s">
        <v>22</v>
      </c>
      <c r="L4" s="50" t="s">
        <v>23</v>
      </c>
      <c r="M4" s="50"/>
      <c r="N4" s="48" t="s">
        <v>132</v>
      </c>
      <c r="O4" s="50"/>
    </row>
    <row r="5" spans="1:254" s="51" customFormat="1" ht="14.25" customHeight="1" x14ac:dyDescent="0.25">
      <c r="A5" s="46">
        <v>2005</v>
      </c>
      <c r="B5" s="47">
        <v>42678</v>
      </c>
      <c r="C5" s="48" t="s">
        <v>24</v>
      </c>
      <c r="D5" s="49">
        <v>30</v>
      </c>
      <c r="E5" s="49">
        <v>26</v>
      </c>
      <c r="F5" s="49" t="s">
        <v>6</v>
      </c>
      <c r="G5" s="49">
        <v>1</v>
      </c>
      <c r="H5" s="49"/>
      <c r="I5" s="49"/>
      <c r="J5" s="49"/>
      <c r="K5" s="49" t="s">
        <v>20</v>
      </c>
      <c r="L5" s="50" t="s">
        <v>15</v>
      </c>
      <c r="M5" s="50" t="s">
        <v>73</v>
      </c>
      <c r="N5" s="48" t="s">
        <v>99</v>
      </c>
      <c r="O5" s="50"/>
    </row>
    <row r="6" spans="1:254" s="51" customFormat="1" ht="14.25" customHeight="1" x14ac:dyDescent="0.25">
      <c r="A6" s="46">
        <v>2006</v>
      </c>
      <c r="B6" s="47">
        <v>42677</v>
      </c>
      <c r="C6" s="48" t="s">
        <v>24</v>
      </c>
      <c r="D6" s="49">
        <v>51</v>
      </c>
      <c r="E6" s="49">
        <v>8</v>
      </c>
      <c r="F6" s="49" t="s">
        <v>6</v>
      </c>
      <c r="G6" s="49">
        <v>1</v>
      </c>
      <c r="H6" s="49"/>
      <c r="I6" s="49"/>
      <c r="J6" s="49"/>
      <c r="K6" s="49" t="s">
        <v>22</v>
      </c>
      <c r="L6" s="50" t="s">
        <v>23</v>
      </c>
      <c r="M6" s="50"/>
      <c r="N6" s="48" t="s">
        <v>99</v>
      </c>
      <c r="O6" s="50"/>
    </row>
    <row r="7" spans="1:254" s="51" customFormat="1" ht="14.25" customHeight="1" x14ac:dyDescent="0.25">
      <c r="A7" s="46">
        <v>2007</v>
      </c>
      <c r="B7" s="47">
        <v>42627</v>
      </c>
      <c r="C7" s="48" t="s">
        <v>24</v>
      </c>
      <c r="D7" s="49">
        <v>33</v>
      </c>
      <c r="E7" s="49">
        <v>13</v>
      </c>
      <c r="F7" s="49" t="s">
        <v>6</v>
      </c>
      <c r="G7" s="49">
        <v>1</v>
      </c>
      <c r="H7" s="49"/>
      <c r="I7" s="49"/>
      <c r="J7" s="49"/>
      <c r="K7" s="49" t="s">
        <v>20</v>
      </c>
      <c r="L7" s="50" t="s">
        <v>15</v>
      </c>
      <c r="M7" s="50" t="s">
        <v>73</v>
      </c>
      <c r="N7" s="48" t="s">
        <v>99</v>
      </c>
      <c r="O7" s="50"/>
    </row>
    <row r="8" spans="1:254" s="51" customFormat="1" ht="14.25" customHeight="1" x14ac:dyDescent="0.25">
      <c r="A8" s="46">
        <v>2008</v>
      </c>
      <c r="B8" s="47">
        <v>42625</v>
      </c>
      <c r="C8" s="48" t="s">
        <v>24</v>
      </c>
      <c r="D8" s="49">
        <v>61</v>
      </c>
      <c r="E8" s="49">
        <v>14</v>
      </c>
      <c r="F8" s="49" t="s">
        <v>6</v>
      </c>
      <c r="G8" s="49">
        <v>1</v>
      </c>
      <c r="H8" s="49"/>
      <c r="I8" s="49"/>
      <c r="J8" s="49"/>
      <c r="K8" s="49" t="s">
        <v>22</v>
      </c>
      <c r="L8" s="50" t="s">
        <v>23</v>
      </c>
      <c r="M8" s="50"/>
      <c r="N8" s="48" t="s">
        <v>99</v>
      </c>
      <c r="O8" s="50"/>
    </row>
    <row r="9" spans="1:254" s="12" customFormat="1" ht="14.25" customHeight="1" x14ac:dyDescent="0.25">
      <c r="A9" s="8"/>
      <c r="B9" s="9"/>
      <c r="C9" s="10"/>
      <c r="D9" s="11"/>
      <c r="E9" s="11"/>
      <c r="F9" s="11"/>
      <c r="G9" s="11"/>
      <c r="H9" s="11"/>
      <c r="I9" s="11"/>
      <c r="J9" s="11"/>
      <c r="K9" s="11"/>
      <c r="N9" s="1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s="12" customFormat="1" ht="14.25" customHeight="1" x14ac:dyDescent="0.25">
      <c r="A10" s="8"/>
      <c r="B10" s="9"/>
      <c r="C10" s="10"/>
      <c r="D10" s="13">
        <f>SUM(D2:D9)</f>
        <v>209</v>
      </c>
      <c r="E10" s="13">
        <f>SUM(E2:E9)</f>
        <v>132</v>
      </c>
      <c r="F10" s="11"/>
      <c r="G10" s="11">
        <f>SUM(G2:G9)</f>
        <v>5</v>
      </c>
      <c r="H10" s="11">
        <f>SUM(H2:H9)</f>
        <v>2</v>
      </c>
      <c r="I10" s="11">
        <f>SUM(I2:I9)</f>
        <v>0</v>
      </c>
      <c r="J10" s="14">
        <f>(G10+(I10/2))/(G10+H10+I10)</f>
        <v>0.7142857142857143</v>
      </c>
      <c r="K10" s="11"/>
      <c r="N10" s="1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s="12" customFormat="1" ht="14.25" customHeight="1" x14ac:dyDescent="0.25">
      <c r="A11" s="8"/>
      <c r="B11" s="9"/>
      <c r="C11" s="10"/>
      <c r="D11" s="15">
        <f>AVERAGE(D2:D9)</f>
        <v>29.857142857142858</v>
      </c>
      <c r="E11" s="15">
        <f>AVERAGE(E2:E9)</f>
        <v>18.857142857142858</v>
      </c>
      <c r="F11" s="16">
        <f>D11-E11</f>
        <v>11</v>
      </c>
      <c r="G11" s="11"/>
      <c r="H11" s="11"/>
      <c r="I11" s="11"/>
      <c r="J11" s="11"/>
      <c r="K11" s="11"/>
      <c r="N11" s="1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</sheetData>
  <conditionalFormatting sqref="F11">
    <cfRule type="cellIs" dxfId="3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1"/>
  <sheetViews>
    <sheetView workbookViewId="0">
      <pane ySplit="1" topLeftCell="A2" activePane="bottomLeft" state="frozen"/>
      <selection pane="bottomLeft" activeCell="C24" sqref="C24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1977</v>
      </c>
      <c r="B2" s="47">
        <v>42650</v>
      </c>
      <c r="C2" s="48" t="s">
        <v>38</v>
      </c>
      <c r="D2" s="49">
        <v>14</v>
      </c>
      <c r="E2" s="49">
        <v>16</v>
      </c>
      <c r="F2" s="49" t="s">
        <v>7</v>
      </c>
      <c r="G2" s="49"/>
      <c r="H2" s="49">
        <v>1</v>
      </c>
      <c r="I2" s="49"/>
      <c r="J2" s="49"/>
      <c r="K2" s="49" t="s">
        <v>20</v>
      </c>
      <c r="L2" s="50" t="s">
        <v>17</v>
      </c>
      <c r="M2" s="50"/>
      <c r="N2" s="48" t="s">
        <v>81</v>
      </c>
      <c r="O2" s="50"/>
    </row>
    <row r="3" spans="1:254" s="51" customFormat="1" ht="14.25" customHeight="1" x14ac:dyDescent="0.25">
      <c r="A3" s="46">
        <v>1994</v>
      </c>
      <c r="B3" s="47">
        <v>42615</v>
      </c>
      <c r="C3" s="48" t="s">
        <v>38</v>
      </c>
      <c r="D3" s="49">
        <v>0</v>
      </c>
      <c r="E3" s="49">
        <v>14</v>
      </c>
      <c r="F3" s="49" t="s">
        <v>7</v>
      </c>
      <c r="G3" s="49"/>
      <c r="H3" s="49">
        <v>1</v>
      </c>
      <c r="I3" s="49"/>
      <c r="J3" s="49"/>
      <c r="K3" s="49" t="s">
        <v>22</v>
      </c>
      <c r="L3" s="50" t="s">
        <v>23</v>
      </c>
      <c r="M3" s="50"/>
      <c r="N3" s="48" t="s">
        <v>95</v>
      </c>
      <c r="O3" s="50"/>
    </row>
    <row r="4" spans="1:254" s="51" customFormat="1" ht="14.25" customHeight="1" x14ac:dyDescent="0.25">
      <c r="A4" s="46">
        <v>1995</v>
      </c>
      <c r="B4" s="47">
        <v>42614</v>
      </c>
      <c r="C4" s="48" t="s">
        <v>38</v>
      </c>
      <c r="D4" s="49">
        <v>12</v>
      </c>
      <c r="E4" s="49">
        <v>28</v>
      </c>
      <c r="F4" s="49" t="s">
        <v>7</v>
      </c>
      <c r="G4" s="49"/>
      <c r="H4" s="49">
        <v>1</v>
      </c>
      <c r="I4" s="49"/>
      <c r="J4" s="49"/>
      <c r="K4" s="49" t="s">
        <v>20</v>
      </c>
      <c r="L4" s="50" t="s">
        <v>17</v>
      </c>
      <c r="M4" s="50"/>
      <c r="N4" s="48" t="s">
        <v>95</v>
      </c>
      <c r="O4" s="50"/>
    </row>
    <row r="5" spans="1:254" s="51" customFormat="1" ht="14.25" customHeight="1" x14ac:dyDescent="0.25">
      <c r="A5" s="46">
        <v>2005</v>
      </c>
      <c r="B5" s="47">
        <v>42685</v>
      </c>
      <c r="C5" s="48" t="s">
        <v>38</v>
      </c>
      <c r="D5" s="49">
        <v>46</v>
      </c>
      <c r="E5" s="49">
        <v>7</v>
      </c>
      <c r="F5" s="49" t="s">
        <v>6</v>
      </c>
      <c r="G5" s="49">
        <v>1</v>
      </c>
      <c r="H5" s="49"/>
      <c r="I5" s="49"/>
      <c r="J5" s="49"/>
      <c r="K5" s="49" t="s">
        <v>22</v>
      </c>
      <c r="L5" s="50" t="s">
        <v>23</v>
      </c>
      <c r="M5" s="50"/>
      <c r="N5" s="48" t="s">
        <v>99</v>
      </c>
      <c r="O5" s="50"/>
    </row>
    <row r="6" spans="1:254" s="51" customFormat="1" ht="14.25" customHeight="1" x14ac:dyDescent="0.25">
      <c r="A6" s="46">
        <v>2006</v>
      </c>
      <c r="B6" s="47">
        <v>42683</v>
      </c>
      <c r="C6" s="48" t="s">
        <v>38</v>
      </c>
      <c r="D6" s="49">
        <v>41</v>
      </c>
      <c r="E6" s="49">
        <v>17</v>
      </c>
      <c r="F6" s="49" t="s">
        <v>6</v>
      </c>
      <c r="G6" s="49">
        <v>1</v>
      </c>
      <c r="H6" s="49"/>
      <c r="I6" s="49"/>
      <c r="J6" s="49"/>
      <c r="K6" s="49" t="s">
        <v>20</v>
      </c>
      <c r="L6" s="50" t="s">
        <v>17</v>
      </c>
      <c r="M6" s="50"/>
      <c r="N6" s="48" t="s">
        <v>99</v>
      </c>
      <c r="O6" s="50"/>
    </row>
    <row r="7" spans="1:254" s="51" customFormat="1" ht="14.25" customHeight="1" x14ac:dyDescent="0.25">
      <c r="A7" s="46">
        <v>2007</v>
      </c>
      <c r="B7" s="47">
        <v>42655</v>
      </c>
      <c r="C7" s="48" t="s">
        <v>38</v>
      </c>
      <c r="D7" s="49">
        <v>14</v>
      </c>
      <c r="E7" s="49">
        <v>20</v>
      </c>
      <c r="F7" s="49" t="s">
        <v>7</v>
      </c>
      <c r="G7" s="49"/>
      <c r="H7" s="49">
        <v>1</v>
      </c>
      <c r="I7" s="49"/>
      <c r="J7" s="49"/>
      <c r="K7" s="49" t="s">
        <v>22</v>
      </c>
      <c r="L7" s="50" t="s">
        <v>23</v>
      </c>
      <c r="M7" s="50"/>
      <c r="N7" s="48" t="s">
        <v>99</v>
      </c>
      <c r="O7" s="50"/>
    </row>
    <row r="8" spans="1:254" s="51" customFormat="1" ht="14.25" customHeight="1" x14ac:dyDescent="0.25">
      <c r="A8" s="46">
        <v>2008</v>
      </c>
      <c r="B8" s="47">
        <v>42653</v>
      </c>
      <c r="C8" s="48" t="s">
        <v>38</v>
      </c>
      <c r="D8" s="49">
        <v>26</v>
      </c>
      <c r="E8" s="49">
        <v>24</v>
      </c>
      <c r="F8" s="49" t="s">
        <v>6</v>
      </c>
      <c r="G8" s="49">
        <v>1</v>
      </c>
      <c r="H8" s="49"/>
      <c r="I8" s="49"/>
      <c r="J8" s="49"/>
      <c r="K8" s="49" t="s">
        <v>20</v>
      </c>
      <c r="L8" s="50" t="s">
        <v>17</v>
      </c>
      <c r="M8" s="50"/>
      <c r="N8" s="48" t="s">
        <v>99</v>
      </c>
      <c r="O8" s="50"/>
    </row>
    <row r="9" spans="1:254" s="12" customFormat="1" ht="14.25" customHeight="1" x14ac:dyDescent="0.25">
      <c r="A9" s="8"/>
      <c r="B9" s="9"/>
      <c r="C9" s="10"/>
      <c r="D9" s="11"/>
      <c r="E9" s="11"/>
      <c r="F9" s="11"/>
      <c r="G9" s="11"/>
      <c r="H9" s="11"/>
      <c r="I9" s="11"/>
      <c r="J9" s="11"/>
      <c r="K9" s="11"/>
      <c r="N9" s="1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s="12" customFormat="1" ht="14.25" customHeight="1" x14ac:dyDescent="0.25">
      <c r="A10" s="8"/>
      <c r="B10" s="9"/>
      <c r="C10" s="10"/>
      <c r="D10" s="13">
        <f>SUM(D2:D9)</f>
        <v>153</v>
      </c>
      <c r="E10" s="13">
        <f>SUM(E2:E9)</f>
        <v>126</v>
      </c>
      <c r="F10" s="11"/>
      <c r="G10" s="11">
        <f>SUM(G2:G9)</f>
        <v>3</v>
      </c>
      <c r="H10" s="11">
        <f>SUM(H2:H9)</f>
        <v>4</v>
      </c>
      <c r="I10" s="11">
        <f>SUM(I2:I9)</f>
        <v>0</v>
      </c>
      <c r="J10" s="14">
        <f>(G10+(I10/2))/(G10+H10+I10)</f>
        <v>0.42857142857142855</v>
      </c>
      <c r="K10" s="11"/>
      <c r="N10" s="1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s="12" customFormat="1" ht="14.25" customHeight="1" x14ac:dyDescent="0.25">
      <c r="A11" s="8"/>
      <c r="B11" s="9"/>
      <c r="C11" s="10"/>
      <c r="D11" s="15">
        <f>AVERAGE(D2:D9)</f>
        <v>21.857142857142858</v>
      </c>
      <c r="E11" s="15">
        <f>AVERAGE(E2:E9)</f>
        <v>18</v>
      </c>
      <c r="F11" s="16">
        <f>D11-E11</f>
        <v>3.8571428571428577</v>
      </c>
      <c r="G11" s="11"/>
      <c r="H11" s="11"/>
      <c r="I11" s="11"/>
      <c r="J11" s="11"/>
      <c r="K11" s="11"/>
      <c r="N11" s="1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</sheetData>
  <conditionalFormatting sqref="F11">
    <cfRule type="cellIs" dxfId="3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6"/>
  <sheetViews>
    <sheetView workbookViewId="0">
      <pane ySplit="1" topLeftCell="A2" activePane="bottomLeft" state="frozen"/>
      <selection pane="bottomLeft" activeCell="D28" sqref="D28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2001</v>
      </c>
      <c r="B2" s="47">
        <v>42662</v>
      </c>
      <c r="C2" s="48" t="s">
        <v>67</v>
      </c>
      <c r="D2" s="49">
        <v>13</v>
      </c>
      <c r="E2" s="49">
        <v>34</v>
      </c>
      <c r="F2" s="49" t="s">
        <v>7</v>
      </c>
      <c r="G2" s="49"/>
      <c r="H2" s="49">
        <v>1</v>
      </c>
      <c r="I2" s="49"/>
      <c r="J2" s="49"/>
      <c r="K2" s="49"/>
      <c r="L2" s="50"/>
      <c r="M2" s="50"/>
      <c r="N2" s="48" t="s">
        <v>134</v>
      </c>
      <c r="O2" s="50"/>
    </row>
    <row r="3" spans="1:254" s="51" customFormat="1" ht="14.25" customHeight="1" x14ac:dyDescent="0.25">
      <c r="A3" s="46">
        <v>2002</v>
      </c>
      <c r="B3" s="47">
        <v>42679</v>
      </c>
      <c r="C3" s="48" t="s">
        <v>67</v>
      </c>
      <c r="D3" s="49">
        <v>0</v>
      </c>
      <c r="E3" s="49">
        <v>6</v>
      </c>
      <c r="F3" s="49" t="s">
        <v>7</v>
      </c>
      <c r="G3" s="49"/>
      <c r="H3" s="49">
        <v>1</v>
      </c>
      <c r="I3" s="49"/>
      <c r="J3" s="49"/>
      <c r="K3" s="49"/>
      <c r="L3" s="50"/>
      <c r="M3" s="50"/>
      <c r="N3" s="48" t="s">
        <v>99</v>
      </c>
      <c r="O3" s="50"/>
    </row>
    <row r="4" spans="1:254" s="51" customFormat="1" ht="14.25" customHeight="1" x14ac:dyDescent="0.25">
      <c r="A4" s="46">
        <v>2003</v>
      </c>
      <c r="B4" s="47">
        <v>42660</v>
      </c>
      <c r="C4" s="48" t="s">
        <v>67</v>
      </c>
      <c r="D4" s="49">
        <v>9</v>
      </c>
      <c r="E4" s="49">
        <v>6</v>
      </c>
      <c r="F4" s="49" t="s">
        <v>6</v>
      </c>
      <c r="G4" s="49">
        <v>1</v>
      </c>
      <c r="H4" s="49"/>
      <c r="I4" s="49"/>
      <c r="J4" s="49"/>
      <c r="K4" s="49" t="s">
        <v>20</v>
      </c>
      <c r="L4" s="50" t="s">
        <v>43</v>
      </c>
      <c r="M4" s="50"/>
      <c r="N4" s="48" t="s">
        <v>99</v>
      </c>
      <c r="O4" s="50"/>
    </row>
    <row r="5" spans="1:254" s="51" customFormat="1" ht="14.25" customHeight="1" x14ac:dyDescent="0.25">
      <c r="A5" s="46">
        <v>2004</v>
      </c>
      <c r="B5" s="47">
        <v>42665</v>
      </c>
      <c r="C5" s="48" t="s">
        <v>67</v>
      </c>
      <c r="D5" s="49">
        <v>7</v>
      </c>
      <c r="E5" s="49">
        <v>9</v>
      </c>
      <c r="F5" s="49" t="s">
        <v>7</v>
      </c>
      <c r="G5" s="49"/>
      <c r="H5" s="49">
        <v>1</v>
      </c>
      <c r="I5" s="49"/>
      <c r="J5" s="49"/>
      <c r="K5" s="49" t="s">
        <v>22</v>
      </c>
      <c r="L5" s="50" t="s">
        <v>23</v>
      </c>
      <c r="M5" s="50"/>
      <c r="N5" s="48" t="s">
        <v>99</v>
      </c>
      <c r="O5" s="50"/>
    </row>
    <row r="6" spans="1:254" s="51" customFormat="1" ht="14.25" customHeight="1" x14ac:dyDescent="0.25">
      <c r="A6" s="46">
        <v>2005</v>
      </c>
      <c r="B6" s="47">
        <v>42629</v>
      </c>
      <c r="C6" s="48" t="s">
        <v>67</v>
      </c>
      <c r="D6" s="49">
        <v>55</v>
      </c>
      <c r="E6" s="49">
        <v>14</v>
      </c>
      <c r="F6" s="49" t="s">
        <v>6</v>
      </c>
      <c r="G6" s="49">
        <v>1</v>
      </c>
      <c r="H6" s="49"/>
      <c r="I6" s="49"/>
      <c r="J6" s="49"/>
      <c r="K6" s="49" t="s">
        <v>20</v>
      </c>
      <c r="L6" s="50" t="s">
        <v>43</v>
      </c>
      <c r="M6" s="50"/>
      <c r="N6" s="48" t="s">
        <v>99</v>
      </c>
      <c r="O6" s="50"/>
    </row>
    <row r="7" spans="1:254" s="51" customFormat="1" ht="14.25" customHeight="1" x14ac:dyDescent="0.25">
      <c r="A7" s="46">
        <v>2006</v>
      </c>
      <c r="B7" s="47">
        <v>42628</v>
      </c>
      <c r="C7" s="48" t="s">
        <v>67</v>
      </c>
      <c r="D7" s="49">
        <v>34</v>
      </c>
      <c r="E7" s="49">
        <v>7</v>
      </c>
      <c r="F7" s="49" t="s">
        <v>6</v>
      </c>
      <c r="G7" s="49">
        <v>1</v>
      </c>
      <c r="H7" s="49"/>
      <c r="I7" s="49"/>
      <c r="J7" s="49"/>
      <c r="K7" s="49" t="s">
        <v>22</v>
      </c>
      <c r="L7" s="50" t="s">
        <v>23</v>
      </c>
      <c r="M7" s="50"/>
      <c r="N7" s="48" t="s">
        <v>99</v>
      </c>
      <c r="O7" s="50"/>
    </row>
    <row r="8" spans="1:254" s="51" customFormat="1" ht="14.25" customHeight="1" x14ac:dyDescent="0.25">
      <c r="A8" s="46">
        <v>2009</v>
      </c>
      <c r="B8" s="47">
        <v>42610</v>
      </c>
      <c r="C8" s="48" t="s">
        <v>67</v>
      </c>
      <c r="D8" s="49">
        <v>37</v>
      </c>
      <c r="E8" s="49">
        <v>21</v>
      </c>
      <c r="F8" s="49" t="s">
        <v>6</v>
      </c>
      <c r="G8" s="49">
        <v>1</v>
      </c>
      <c r="H8" s="49"/>
      <c r="I8" s="49"/>
      <c r="J8" s="49"/>
      <c r="K8" s="49" t="s">
        <v>20</v>
      </c>
      <c r="L8" s="50" t="s">
        <v>43</v>
      </c>
      <c r="M8" s="50"/>
      <c r="N8" s="48" t="s">
        <v>99</v>
      </c>
      <c r="O8" s="50"/>
    </row>
    <row r="9" spans="1:254" s="51" customFormat="1" ht="14.25" customHeight="1" x14ac:dyDescent="0.25">
      <c r="A9" s="46">
        <v>2010</v>
      </c>
      <c r="B9" s="47">
        <v>42609</v>
      </c>
      <c r="C9" s="48" t="s">
        <v>67</v>
      </c>
      <c r="D9" s="49">
        <v>56</v>
      </c>
      <c r="E9" s="49">
        <v>32</v>
      </c>
      <c r="F9" s="49" t="s">
        <v>6</v>
      </c>
      <c r="G9" s="49">
        <v>1</v>
      </c>
      <c r="H9" s="49"/>
      <c r="I9" s="49"/>
      <c r="J9" s="49"/>
      <c r="K9" s="49" t="s">
        <v>22</v>
      </c>
      <c r="L9" s="50" t="s">
        <v>23</v>
      </c>
      <c r="M9" s="50"/>
      <c r="N9" s="48" t="s">
        <v>99</v>
      </c>
      <c r="O9" s="50"/>
    </row>
    <row r="10" spans="1:254" s="51" customFormat="1" ht="14.25" customHeight="1" x14ac:dyDescent="0.25">
      <c r="A10" s="46">
        <v>2011</v>
      </c>
      <c r="B10" s="47">
        <v>42623</v>
      </c>
      <c r="C10" s="48" t="s">
        <v>67</v>
      </c>
      <c r="D10" s="49">
        <v>54</v>
      </c>
      <c r="E10" s="49">
        <v>7</v>
      </c>
      <c r="F10" s="49" t="s">
        <v>6</v>
      </c>
      <c r="G10" s="49">
        <v>1</v>
      </c>
      <c r="H10" s="49"/>
      <c r="I10" s="49"/>
      <c r="J10" s="49"/>
      <c r="K10" s="49" t="s">
        <v>22</v>
      </c>
      <c r="L10" s="50" t="s">
        <v>23</v>
      </c>
      <c r="M10" s="50" t="s">
        <v>119</v>
      </c>
      <c r="N10" s="48" t="s">
        <v>99</v>
      </c>
      <c r="O10" s="50"/>
    </row>
    <row r="11" spans="1:254" s="51" customFormat="1" ht="14.25" customHeight="1" x14ac:dyDescent="0.25">
      <c r="A11" s="46">
        <v>2012</v>
      </c>
      <c r="B11" s="47">
        <v>42620</v>
      </c>
      <c r="C11" s="48" t="s">
        <v>67</v>
      </c>
      <c r="D11" s="49">
        <v>17</v>
      </c>
      <c r="E11" s="49">
        <v>13</v>
      </c>
      <c r="F11" s="49" t="s">
        <v>6</v>
      </c>
      <c r="G11" s="49">
        <v>1</v>
      </c>
      <c r="H11" s="49"/>
      <c r="I11" s="49"/>
      <c r="J11" s="49"/>
      <c r="K11" s="49" t="s">
        <v>20</v>
      </c>
      <c r="L11" s="50" t="s">
        <v>43</v>
      </c>
      <c r="M11" s="50"/>
      <c r="N11" s="48" t="s">
        <v>122</v>
      </c>
      <c r="O11" s="50"/>
    </row>
    <row r="12" spans="1:254" s="51" customFormat="1" ht="14.25" customHeight="1" x14ac:dyDescent="0.25">
      <c r="A12" s="46">
        <v>2013</v>
      </c>
      <c r="B12" s="47">
        <v>42647</v>
      </c>
      <c r="C12" s="48" t="s">
        <v>67</v>
      </c>
      <c r="D12" s="49">
        <v>13</v>
      </c>
      <c r="E12" s="49">
        <v>10</v>
      </c>
      <c r="F12" s="49" t="s">
        <v>6</v>
      </c>
      <c r="G12" s="49">
        <v>1</v>
      </c>
      <c r="H12" s="49"/>
      <c r="I12" s="49"/>
      <c r="J12" s="49"/>
      <c r="K12" s="49" t="s">
        <v>22</v>
      </c>
      <c r="L12" s="50" t="s">
        <v>23</v>
      </c>
      <c r="M12" s="50" t="s">
        <v>119</v>
      </c>
      <c r="N12" s="48" t="s">
        <v>122</v>
      </c>
      <c r="O12" s="50"/>
    </row>
    <row r="13" spans="1:254" s="51" customFormat="1" ht="14.25" customHeight="1" x14ac:dyDescent="0.25">
      <c r="A13" s="46">
        <v>2014</v>
      </c>
      <c r="B13" s="47">
        <v>42645</v>
      </c>
      <c r="C13" s="48" t="s">
        <v>67</v>
      </c>
      <c r="D13" s="49">
        <v>20</v>
      </c>
      <c r="E13" s="49">
        <v>34</v>
      </c>
      <c r="F13" s="49" t="s">
        <v>7</v>
      </c>
      <c r="G13" s="49"/>
      <c r="H13" s="49">
        <v>1</v>
      </c>
      <c r="I13" s="49"/>
      <c r="J13" s="49"/>
      <c r="K13" s="49" t="s">
        <v>22</v>
      </c>
      <c r="L13" s="50" t="s">
        <v>23</v>
      </c>
      <c r="M13" s="50" t="s">
        <v>119</v>
      </c>
      <c r="N13" s="48" t="s">
        <v>122</v>
      </c>
      <c r="O13" s="50"/>
    </row>
    <row r="14" spans="1:254" s="12" customFormat="1" ht="14.25" customHeight="1" x14ac:dyDescent="0.25">
      <c r="A14" s="8"/>
      <c r="B14" s="9"/>
      <c r="C14" s="10"/>
      <c r="D14" s="11"/>
      <c r="E14" s="11"/>
      <c r="F14" s="11"/>
      <c r="G14" s="11"/>
      <c r="H14" s="11"/>
      <c r="I14" s="11"/>
      <c r="J14" s="11"/>
      <c r="K14" s="11"/>
      <c r="N14" s="1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  <row r="15" spans="1:254" s="12" customFormat="1" ht="14.25" customHeight="1" x14ac:dyDescent="0.25">
      <c r="A15" s="8"/>
      <c r="B15" s="9"/>
      <c r="C15" s="10"/>
      <c r="D15" s="13">
        <f>SUM(D2:D14)</f>
        <v>315</v>
      </c>
      <c r="E15" s="13">
        <f>SUM(E2:E14)</f>
        <v>193</v>
      </c>
      <c r="F15" s="11"/>
      <c r="G15" s="11">
        <f>SUM(G2:G14)</f>
        <v>8</v>
      </c>
      <c r="H15" s="11">
        <f>SUM(H2:H14)</f>
        <v>4</v>
      </c>
      <c r="I15" s="11">
        <f>SUM(I2:I14)</f>
        <v>0</v>
      </c>
      <c r="J15" s="14">
        <f>(G15+(I15/2))/(G15+H15+I15)</f>
        <v>0.66666666666666663</v>
      </c>
      <c r="K15" s="11"/>
      <c r="N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  <row r="16" spans="1:254" s="12" customFormat="1" ht="14.25" customHeight="1" x14ac:dyDescent="0.25">
      <c r="A16" s="8"/>
      <c r="B16" s="9"/>
      <c r="C16" s="10"/>
      <c r="D16" s="15">
        <f>AVERAGE(D2:D14)</f>
        <v>26.25</v>
      </c>
      <c r="E16" s="15">
        <f>AVERAGE(E2:E14)</f>
        <v>16.083333333333332</v>
      </c>
      <c r="F16" s="16">
        <f>D16-E16</f>
        <v>10.166666666666668</v>
      </c>
      <c r="G16" s="11"/>
      <c r="H16" s="11"/>
      <c r="I16" s="11"/>
      <c r="J16" s="11"/>
      <c r="K16" s="11"/>
      <c r="N16" s="10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</row>
  </sheetData>
  <conditionalFormatting sqref="F16">
    <cfRule type="cellIs" dxfId="3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defaultGridColor="0" colorId="8" workbookViewId="0">
      <pane ySplit="1" topLeftCell="A2" activePane="bottomLeft" state="frozen"/>
      <selection pane="bottomLeft" activeCell="N6" sqref="N6"/>
    </sheetView>
  </sheetViews>
  <sheetFormatPr defaultRowHeight="14.25" customHeight="1" x14ac:dyDescent="0.2"/>
  <cols>
    <col min="1" max="1" width="5.28515625" style="36" customWidth="1"/>
    <col min="2" max="2" width="5" style="36" customWidth="1"/>
    <col min="3" max="3" width="5.42578125" style="36" customWidth="1"/>
    <col min="4" max="5" width="5.85546875" style="36" customWidth="1"/>
    <col min="6" max="6" width="7.42578125" style="36" customWidth="1"/>
    <col min="7" max="7" width="8" style="37" customWidth="1"/>
    <col min="8" max="8" width="8.140625" style="37" customWidth="1"/>
    <col min="9" max="10" width="7.85546875" style="40" customWidth="1"/>
    <col min="11" max="11" width="9.7109375" style="41" customWidth="1"/>
    <col min="12" max="12" width="7.28515625" style="41" customWidth="1"/>
    <col min="13" max="13" width="19.42578125" style="42" customWidth="1"/>
    <col min="14" max="14" width="27.140625" style="42" customWidth="1"/>
    <col min="15" max="16" width="4.7109375" style="36" customWidth="1"/>
    <col min="17" max="17" width="4" style="36" customWidth="1"/>
    <col min="18" max="18" width="7.140625" style="38" customWidth="1"/>
    <col min="19" max="19" width="9.140625" style="36"/>
    <col min="20" max="20" width="9.140625" style="43"/>
    <col min="21" max="22" width="9.140625" style="36"/>
    <col min="23" max="256" width="9.140625" style="42"/>
    <col min="257" max="257" width="5.28515625" style="42" customWidth="1"/>
    <col min="258" max="258" width="5" style="42" customWidth="1"/>
    <col min="259" max="259" width="5.42578125" style="42" customWidth="1"/>
    <col min="260" max="261" width="5.85546875" style="42" customWidth="1"/>
    <col min="262" max="262" width="7.42578125" style="42" customWidth="1"/>
    <col min="263" max="263" width="8" style="42" customWidth="1"/>
    <col min="264" max="264" width="8.140625" style="42" customWidth="1"/>
    <col min="265" max="266" width="7.85546875" style="42" customWidth="1"/>
    <col min="267" max="267" width="9.7109375" style="42" customWidth="1"/>
    <col min="268" max="268" width="7.28515625" style="42" customWidth="1"/>
    <col min="269" max="269" width="19.42578125" style="42" customWidth="1"/>
    <col min="270" max="270" width="22.42578125" style="42" customWidth="1"/>
    <col min="271" max="272" width="4.7109375" style="42" customWidth="1"/>
    <col min="273" max="273" width="4" style="42" customWidth="1"/>
    <col min="274" max="274" width="7.140625" style="42" customWidth="1"/>
    <col min="275" max="512" width="9.140625" style="42"/>
    <col min="513" max="513" width="5.28515625" style="42" customWidth="1"/>
    <col min="514" max="514" width="5" style="42" customWidth="1"/>
    <col min="515" max="515" width="5.42578125" style="42" customWidth="1"/>
    <col min="516" max="517" width="5.85546875" style="42" customWidth="1"/>
    <col min="518" max="518" width="7.42578125" style="42" customWidth="1"/>
    <col min="519" max="519" width="8" style="42" customWidth="1"/>
    <col min="520" max="520" width="8.140625" style="42" customWidth="1"/>
    <col min="521" max="522" width="7.85546875" style="42" customWidth="1"/>
    <col min="523" max="523" width="9.7109375" style="42" customWidth="1"/>
    <col min="524" max="524" width="7.28515625" style="42" customWidth="1"/>
    <col min="525" max="525" width="19.42578125" style="42" customWidth="1"/>
    <col min="526" max="526" width="22.42578125" style="42" customWidth="1"/>
    <col min="527" max="528" width="4.7109375" style="42" customWidth="1"/>
    <col min="529" max="529" width="4" style="42" customWidth="1"/>
    <col min="530" max="530" width="7.140625" style="42" customWidth="1"/>
    <col min="531" max="768" width="9.140625" style="42"/>
    <col min="769" max="769" width="5.28515625" style="42" customWidth="1"/>
    <col min="770" max="770" width="5" style="42" customWidth="1"/>
    <col min="771" max="771" width="5.42578125" style="42" customWidth="1"/>
    <col min="772" max="773" width="5.85546875" style="42" customWidth="1"/>
    <col min="774" max="774" width="7.42578125" style="42" customWidth="1"/>
    <col min="775" max="775" width="8" style="42" customWidth="1"/>
    <col min="776" max="776" width="8.140625" style="42" customWidth="1"/>
    <col min="777" max="778" width="7.85546875" style="42" customWidth="1"/>
    <col min="779" max="779" width="9.7109375" style="42" customWidth="1"/>
    <col min="780" max="780" width="7.28515625" style="42" customWidth="1"/>
    <col min="781" max="781" width="19.42578125" style="42" customWidth="1"/>
    <col min="782" max="782" width="22.42578125" style="42" customWidth="1"/>
    <col min="783" max="784" width="4.7109375" style="42" customWidth="1"/>
    <col min="785" max="785" width="4" style="42" customWidth="1"/>
    <col min="786" max="786" width="7.140625" style="42" customWidth="1"/>
    <col min="787" max="1024" width="9.140625" style="42"/>
    <col min="1025" max="1025" width="5.28515625" style="42" customWidth="1"/>
    <col min="1026" max="1026" width="5" style="42" customWidth="1"/>
    <col min="1027" max="1027" width="5.42578125" style="42" customWidth="1"/>
    <col min="1028" max="1029" width="5.85546875" style="42" customWidth="1"/>
    <col min="1030" max="1030" width="7.42578125" style="42" customWidth="1"/>
    <col min="1031" max="1031" width="8" style="42" customWidth="1"/>
    <col min="1032" max="1032" width="8.140625" style="42" customWidth="1"/>
    <col min="1033" max="1034" width="7.85546875" style="42" customWidth="1"/>
    <col min="1035" max="1035" width="9.7109375" style="42" customWidth="1"/>
    <col min="1036" max="1036" width="7.28515625" style="42" customWidth="1"/>
    <col min="1037" max="1037" width="19.42578125" style="42" customWidth="1"/>
    <col min="1038" max="1038" width="22.42578125" style="42" customWidth="1"/>
    <col min="1039" max="1040" width="4.7109375" style="42" customWidth="1"/>
    <col min="1041" max="1041" width="4" style="42" customWidth="1"/>
    <col min="1042" max="1042" width="7.140625" style="42" customWidth="1"/>
    <col min="1043" max="1280" width="9.140625" style="42"/>
    <col min="1281" max="1281" width="5.28515625" style="42" customWidth="1"/>
    <col min="1282" max="1282" width="5" style="42" customWidth="1"/>
    <col min="1283" max="1283" width="5.42578125" style="42" customWidth="1"/>
    <col min="1284" max="1285" width="5.85546875" style="42" customWidth="1"/>
    <col min="1286" max="1286" width="7.42578125" style="42" customWidth="1"/>
    <col min="1287" max="1287" width="8" style="42" customWidth="1"/>
    <col min="1288" max="1288" width="8.140625" style="42" customWidth="1"/>
    <col min="1289" max="1290" width="7.85546875" style="42" customWidth="1"/>
    <col min="1291" max="1291" width="9.7109375" style="42" customWidth="1"/>
    <col min="1292" max="1292" width="7.28515625" style="42" customWidth="1"/>
    <col min="1293" max="1293" width="19.42578125" style="42" customWidth="1"/>
    <col min="1294" max="1294" width="22.42578125" style="42" customWidth="1"/>
    <col min="1295" max="1296" width="4.7109375" style="42" customWidth="1"/>
    <col min="1297" max="1297" width="4" style="42" customWidth="1"/>
    <col min="1298" max="1298" width="7.140625" style="42" customWidth="1"/>
    <col min="1299" max="1536" width="9.140625" style="42"/>
    <col min="1537" max="1537" width="5.28515625" style="42" customWidth="1"/>
    <col min="1538" max="1538" width="5" style="42" customWidth="1"/>
    <col min="1539" max="1539" width="5.42578125" style="42" customWidth="1"/>
    <col min="1540" max="1541" width="5.85546875" style="42" customWidth="1"/>
    <col min="1542" max="1542" width="7.42578125" style="42" customWidth="1"/>
    <col min="1543" max="1543" width="8" style="42" customWidth="1"/>
    <col min="1544" max="1544" width="8.140625" style="42" customWidth="1"/>
    <col min="1545" max="1546" width="7.85546875" style="42" customWidth="1"/>
    <col min="1547" max="1547" width="9.7109375" style="42" customWidth="1"/>
    <col min="1548" max="1548" width="7.28515625" style="42" customWidth="1"/>
    <col min="1549" max="1549" width="19.42578125" style="42" customWidth="1"/>
    <col min="1550" max="1550" width="22.42578125" style="42" customWidth="1"/>
    <col min="1551" max="1552" width="4.7109375" style="42" customWidth="1"/>
    <col min="1553" max="1553" width="4" style="42" customWidth="1"/>
    <col min="1554" max="1554" width="7.140625" style="42" customWidth="1"/>
    <col min="1555" max="1792" width="9.140625" style="42"/>
    <col min="1793" max="1793" width="5.28515625" style="42" customWidth="1"/>
    <col min="1794" max="1794" width="5" style="42" customWidth="1"/>
    <col min="1795" max="1795" width="5.42578125" style="42" customWidth="1"/>
    <col min="1796" max="1797" width="5.85546875" style="42" customWidth="1"/>
    <col min="1798" max="1798" width="7.42578125" style="42" customWidth="1"/>
    <col min="1799" max="1799" width="8" style="42" customWidth="1"/>
    <col min="1800" max="1800" width="8.140625" style="42" customWidth="1"/>
    <col min="1801" max="1802" width="7.85546875" style="42" customWidth="1"/>
    <col min="1803" max="1803" width="9.7109375" style="42" customWidth="1"/>
    <col min="1804" max="1804" width="7.28515625" style="42" customWidth="1"/>
    <col min="1805" max="1805" width="19.42578125" style="42" customWidth="1"/>
    <col min="1806" max="1806" width="22.42578125" style="42" customWidth="1"/>
    <col min="1807" max="1808" width="4.7109375" style="42" customWidth="1"/>
    <col min="1809" max="1809" width="4" style="42" customWidth="1"/>
    <col min="1810" max="1810" width="7.140625" style="42" customWidth="1"/>
    <col min="1811" max="2048" width="9.140625" style="42"/>
    <col min="2049" max="2049" width="5.28515625" style="42" customWidth="1"/>
    <col min="2050" max="2050" width="5" style="42" customWidth="1"/>
    <col min="2051" max="2051" width="5.42578125" style="42" customWidth="1"/>
    <col min="2052" max="2053" width="5.85546875" style="42" customWidth="1"/>
    <col min="2054" max="2054" width="7.42578125" style="42" customWidth="1"/>
    <col min="2055" max="2055" width="8" style="42" customWidth="1"/>
    <col min="2056" max="2056" width="8.140625" style="42" customWidth="1"/>
    <col min="2057" max="2058" width="7.85546875" style="42" customWidth="1"/>
    <col min="2059" max="2059" width="9.7109375" style="42" customWidth="1"/>
    <col min="2060" max="2060" width="7.28515625" style="42" customWidth="1"/>
    <col min="2061" max="2061" width="19.42578125" style="42" customWidth="1"/>
    <col min="2062" max="2062" width="22.42578125" style="42" customWidth="1"/>
    <col min="2063" max="2064" width="4.7109375" style="42" customWidth="1"/>
    <col min="2065" max="2065" width="4" style="42" customWidth="1"/>
    <col min="2066" max="2066" width="7.140625" style="42" customWidth="1"/>
    <col min="2067" max="2304" width="9.140625" style="42"/>
    <col min="2305" max="2305" width="5.28515625" style="42" customWidth="1"/>
    <col min="2306" max="2306" width="5" style="42" customWidth="1"/>
    <col min="2307" max="2307" width="5.42578125" style="42" customWidth="1"/>
    <col min="2308" max="2309" width="5.85546875" style="42" customWidth="1"/>
    <col min="2310" max="2310" width="7.42578125" style="42" customWidth="1"/>
    <col min="2311" max="2311" width="8" style="42" customWidth="1"/>
    <col min="2312" max="2312" width="8.140625" style="42" customWidth="1"/>
    <col min="2313" max="2314" width="7.85546875" style="42" customWidth="1"/>
    <col min="2315" max="2315" width="9.7109375" style="42" customWidth="1"/>
    <col min="2316" max="2316" width="7.28515625" style="42" customWidth="1"/>
    <col min="2317" max="2317" width="19.42578125" style="42" customWidth="1"/>
    <col min="2318" max="2318" width="22.42578125" style="42" customWidth="1"/>
    <col min="2319" max="2320" width="4.7109375" style="42" customWidth="1"/>
    <col min="2321" max="2321" width="4" style="42" customWidth="1"/>
    <col min="2322" max="2322" width="7.140625" style="42" customWidth="1"/>
    <col min="2323" max="2560" width="9.140625" style="42"/>
    <col min="2561" max="2561" width="5.28515625" style="42" customWidth="1"/>
    <col min="2562" max="2562" width="5" style="42" customWidth="1"/>
    <col min="2563" max="2563" width="5.42578125" style="42" customWidth="1"/>
    <col min="2564" max="2565" width="5.85546875" style="42" customWidth="1"/>
    <col min="2566" max="2566" width="7.42578125" style="42" customWidth="1"/>
    <col min="2567" max="2567" width="8" style="42" customWidth="1"/>
    <col min="2568" max="2568" width="8.140625" style="42" customWidth="1"/>
    <col min="2569" max="2570" width="7.85546875" style="42" customWidth="1"/>
    <col min="2571" max="2571" width="9.7109375" style="42" customWidth="1"/>
    <col min="2572" max="2572" width="7.28515625" style="42" customWidth="1"/>
    <col min="2573" max="2573" width="19.42578125" style="42" customWidth="1"/>
    <col min="2574" max="2574" width="22.42578125" style="42" customWidth="1"/>
    <col min="2575" max="2576" width="4.7109375" style="42" customWidth="1"/>
    <col min="2577" max="2577" width="4" style="42" customWidth="1"/>
    <col min="2578" max="2578" width="7.140625" style="42" customWidth="1"/>
    <col min="2579" max="2816" width="9.140625" style="42"/>
    <col min="2817" max="2817" width="5.28515625" style="42" customWidth="1"/>
    <col min="2818" max="2818" width="5" style="42" customWidth="1"/>
    <col min="2819" max="2819" width="5.42578125" style="42" customWidth="1"/>
    <col min="2820" max="2821" width="5.85546875" style="42" customWidth="1"/>
    <col min="2822" max="2822" width="7.42578125" style="42" customWidth="1"/>
    <col min="2823" max="2823" width="8" style="42" customWidth="1"/>
    <col min="2824" max="2824" width="8.140625" style="42" customWidth="1"/>
    <col min="2825" max="2826" width="7.85546875" style="42" customWidth="1"/>
    <col min="2827" max="2827" width="9.7109375" style="42" customWidth="1"/>
    <col min="2828" max="2828" width="7.28515625" style="42" customWidth="1"/>
    <col min="2829" max="2829" width="19.42578125" style="42" customWidth="1"/>
    <col min="2830" max="2830" width="22.42578125" style="42" customWidth="1"/>
    <col min="2831" max="2832" width="4.7109375" style="42" customWidth="1"/>
    <col min="2833" max="2833" width="4" style="42" customWidth="1"/>
    <col min="2834" max="2834" width="7.140625" style="42" customWidth="1"/>
    <col min="2835" max="3072" width="9.140625" style="42"/>
    <col min="3073" max="3073" width="5.28515625" style="42" customWidth="1"/>
    <col min="3074" max="3074" width="5" style="42" customWidth="1"/>
    <col min="3075" max="3075" width="5.42578125" style="42" customWidth="1"/>
    <col min="3076" max="3077" width="5.85546875" style="42" customWidth="1"/>
    <col min="3078" max="3078" width="7.42578125" style="42" customWidth="1"/>
    <col min="3079" max="3079" width="8" style="42" customWidth="1"/>
    <col min="3080" max="3080" width="8.140625" style="42" customWidth="1"/>
    <col min="3081" max="3082" width="7.85546875" style="42" customWidth="1"/>
    <col min="3083" max="3083" width="9.7109375" style="42" customWidth="1"/>
    <col min="3084" max="3084" width="7.28515625" style="42" customWidth="1"/>
    <col min="3085" max="3085" width="19.42578125" style="42" customWidth="1"/>
    <col min="3086" max="3086" width="22.42578125" style="42" customWidth="1"/>
    <col min="3087" max="3088" width="4.7109375" style="42" customWidth="1"/>
    <col min="3089" max="3089" width="4" style="42" customWidth="1"/>
    <col min="3090" max="3090" width="7.140625" style="42" customWidth="1"/>
    <col min="3091" max="3328" width="9.140625" style="42"/>
    <col min="3329" max="3329" width="5.28515625" style="42" customWidth="1"/>
    <col min="3330" max="3330" width="5" style="42" customWidth="1"/>
    <col min="3331" max="3331" width="5.42578125" style="42" customWidth="1"/>
    <col min="3332" max="3333" width="5.85546875" style="42" customWidth="1"/>
    <col min="3334" max="3334" width="7.42578125" style="42" customWidth="1"/>
    <col min="3335" max="3335" width="8" style="42" customWidth="1"/>
    <col min="3336" max="3336" width="8.140625" style="42" customWidth="1"/>
    <col min="3337" max="3338" width="7.85546875" style="42" customWidth="1"/>
    <col min="3339" max="3339" width="9.7109375" style="42" customWidth="1"/>
    <col min="3340" max="3340" width="7.28515625" style="42" customWidth="1"/>
    <col min="3341" max="3341" width="19.42578125" style="42" customWidth="1"/>
    <col min="3342" max="3342" width="22.42578125" style="42" customWidth="1"/>
    <col min="3343" max="3344" width="4.7109375" style="42" customWidth="1"/>
    <col min="3345" max="3345" width="4" style="42" customWidth="1"/>
    <col min="3346" max="3346" width="7.140625" style="42" customWidth="1"/>
    <col min="3347" max="3584" width="9.140625" style="42"/>
    <col min="3585" max="3585" width="5.28515625" style="42" customWidth="1"/>
    <col min="3586" max="3586" width="5" style="42" customWidth="1"/>
    <col min="3587" max="3587" width="5.42578125" style="42" customWidth="1"/>
    <col min="3588" max="3589" width="5.85546875" style="42" customWidth="1"/>
    <col min="3590" max="3590" width="7.42578125" style="42" customWidth="1"/>
    <col min="3591" max="3591" width="8" style="42" customWidth="1"/>
    <col min="3592" max="3592" width="8.140625" style="42" customWidth="1"/>
    <col min="3593" max="3594" width="7.85546875" style="42" customWidth="1"/>
    <col min="3595" max="3595" width="9.7109375" style="42" customWidth="1"/>
    <col min="3596" max="3596" width="7.28515625" style="42" customWidth="1"/>
    <col min="3597" max="3597" width="19.42578125" style="42" customWidth="1"/>
    <col min="3598" max="3598" width="22.42578125" style="42" customWidth="1"/>
    <col min="3599" max="3600" width="4.7109375" style="42" customWidth="1"/>
    <col min="3601" max="3601" width="4" style="42" customWidth="1"/>
    <col min="3602" max="3602" width="7.140625" style="42" customWidth="1"/>
    <col min="3603" max="3840" width="9.140625" style="42"/>
    <col min="3841" max="3841" width="5.28515625" style="42" customWidth="1"/>
    <col min="3842" max="3842" width="5" style="42" customWidth="1"/>
    <col min="3843" max="3843" width="5.42578125" style="42" customWidth="1"/>
    <col min="3844" max="3845" width="5.85546875" style="42" customWidth="1"/>
    <col min="3846" max="3846" width="7.42578125" style="42" customWidth="1"/>
    <col min="3847" max="3847" width="8" style="42" customWidth="1"/>
    <col min="3848" max="3848" width="8.140625" style="42" customWidth="1"/>
    <col min="3849" max="3850" width="7.85546875" style="42" customWidth="1"/>
    <col min="3851" max="3851" width="9.7109375" style="42" customWidth="1"/>
    <col min="3852" max="3852" width="7.28515625" style="42" customWidth="1"/>
    <col min="3853" max="3853" width="19.42578125" style="42" customWidth="1"/>
    <col min="3854" max="3854" width="22.42578125" style="42" customWidth="1"/>
    <col min="3855" max="3856" width="4.7109375" style="42" customWidth="1"/>
    <col min="3857" max="3857" width="4" style="42" customWidth="1"/>
    <col min="3858" max="3858" width="7.140625" style="42" customWidth="1"/>
    <col min="3859" max="4096" width="9.140625" style="42"/>
    <col min="4097" max="4097" width="5.28515625" style="42" customWidth="1"/>
    <col min="4098" max="4098" width="5" style="42" customWidth="1"/>
    <col min="4099" max="4099" width="5.42578125" style="42" customWidth="1"/>
    <col min="4100" max="4101" width="5.85546875" style="42" customWidth="1"/>
    <col min="4102" max="4102" width="7.42578125" style="42" customWidth="1"/>
    <col min="4103" max="4103" width="8" style="42" customWidth="1"/>
    <col min="4104" max="4104" width="8.140625" style="42" customWidth="1"/>
    <col min="4105" max="4106" width="7.85546875" style="42" customWidth="1"/>
    <col min="4107" max="4107" width="9.7109375" style="42" customWidth="1"/>
    <col min="4108" max="4108" width="7.28515625" style="42" customWidth="1"/>
    <col min="4109" max="4109" width="19.42578125" style="42" customWidth="1"/>
    <col min="4110" max="4110" width="22.42578125" style="42" customWidth="1"/>
    <col min="4111" max="4112" width="4.7109375" style="42" customWidth="1"/>
    <col min="4113" max="4113" width="4" style="42" customWidth="1"/>
    <col min="4114" max="4114" width="7.140625" style="42" customWidth="1"/>
    <col min="4115" max="4352" width="9.140625" style="42"/>
    <col min="4353" max="4353" width="5.28515625" style="42" customWidth="1"/>
    <col min="4354" max="4354" width="5" style="42" customWidth="1"/>
    <col min="4355" max="4355" width="5.42578125" style="42" customWidth="1"/>
    <col min="4356" max="4357" width="5.85546875" style="42" customWidth="1"/>
    <col min="4358" max="4358" width="7.42578125" style="42" customWidth="1"/>
    <col min="4359" max="4359" width="8" style="42" customWidth="1"/>
    <col min="4360" max="4360" width="8.140625" style="42" customWidth="1"/>
    <col min="4361" max="4362" width="7.85546875" style="42" customWidth="1"/>
    <col min="4363" max="4363" width="9.7109375" style="42" customWidth="1"/>
    <col min="4364" max="4364" width="7.28515625" style="42" customWidth="1"/>
    <col min="4365" max="4365" width="19.42578125" style="42" customWidth="1"/>
    <col min="4366" max="4366" width="22.42578125" style="42" customWidth="1"/>
    <col min="4367" max="4368" width="4.7109375" style="42" customWidth="1"/>
    <col min="4369" max="4369" width="4" style="42" customWidth="1"/>
    <col min="4370" max="4370" width="7.140625" style="42" customWidth="1"/>
    <col min="4371" max="4608" width="9.140625" style="42"/>
    <col min="4609" max="4609" width="5.28515625" style="42" customWidth="1"/>
    <col min="4610" max="4610" width="5" style="42" customWidth="1"/>
    <col min="4611" max="4611" width="5.42578125" style="42" customWidth="1"/>
    <col min="4612" max="4613" width="5.85546875" style="42" customWidth="1"/>
    <col min="4614" max="4614" width="7.42578125" style="42" customWidth="1"/>
    <col min="4615" max="4615" width="8" style="42" customWidth="1"/>
    <col min="4616" max="4616" width="8.140625" style="42" customWidth="1"/>
    <col min="4617" max="4618" width="7.85546875" style="42" customWidth="1"/>
    <col min="4619" max="4619" width="9.7109375" style="42" customWidth="1"/>
    <col min="4620" max="4620" width="7.28515625" style="42" customWidth="1"/>
    <col min="4621" max="4621" width="19.42578125" style="42" customWidth="1"/>
    <col min="4622" max="4622" width="22.42578125" style="42" customWidth="1"/>
    <col min="4623" max="4624" width="4.7109375" style="42" customWidth="1"/>
    <col min="4625" max="4625" width="4" style="42" customWidth="1"/>
    <col min="4626" max="4626" width="7.140625" style="42" customWidth="1"/>
    <col min="4627" max="4864" width="9.140625" style="42"/>
    <col min="4865" max="4865" width="5.28515625" style="42" customWidth="1"/>
    <col min="4866" max="4866" width="5" style="42" customWidth="1"/>
    <col min="4867" max="4867" width="5.42578125" style="42" customWidth="1"/>
    <col min="4868" max="4869" width="5.85546875" style="42" customWidth="1"/>
    <col min="4870" max="4870" width="7.42578125" style="42" customWidth="1"/>
    <col min="4871" max="4871" width="8" style="42" customWidth="1"/>
    <col min="4872" max="4872" width="8.140625" style="42" customWidth="1"/>
    <col min="4873" max="4874" width="7.85546875" style="42" customWidth="1"/>
    <col min="4875" max="4875" width="9.7109375" style="42" customWidth="1"/>
    <col min="4876" max="4876" width="7.28515625" style="42" customWidth="1"/>
    <col min="4877" max="4877" width="19.42578125" style="42" customWidth="1"/>
    <col min="4878" max="4878" width="22.42578125" style="42" customWidth="1"/>
    <col min="4879" max="4880" width="4.7109375" style="42" customWidth="1"/>
    <col min="4881" max="4881" width="4" style="42" customWidth="1"/>
    <col min="4882" max="4882" width="7.140625" style="42" customWidth="1"/>
    <col min="4883" max="5120" width="9.140625" style="42"/>
    <col min="5121" max="5121" width="5.28515625" style="42" customWidth="1"/>
    <col min="5122" max="5122" width="5" style="42" customWidth="1"/>
    <col min="5123" max="5123" width="5.42578125" style="42" customWidth="1"/>
    <col min="5124" max="5125" width="5.85546875" style="42" customWidth="1"/>
    <col min="5126" max="5126" width="7.42578125" style="42" customWidth="1"/>
    <col min="5127" max="5127" width="8" style="42" customWidth="1"/>
    <col min="5128" max="5128" width="8.140625" style="42" customWidth="1"/>
    <col min="5129" max="5130" width="7.85546875" style="42" customWidth="1"/>
    <col min="5131" max="5131" width="9.7109375" style="42" customWidth="1"/>
    <col min="5132" max="5132" width="7.28515625" style="42" customWidth="1"/>
    <col min="5133" max="5133" width="19.42578125" style="42" customWidth="1"/>
    <col min="5134" max="5134" width="22.42578125" style="42" customWidth="1"/>
    <col min="5135" max="5136" width="4.7109375" style="42" customWidth="1"/>
    <col min="5137" max="5137" width="4" style="42" customWidth="1"/>
    <col min="5138" max="5138" width="7.140625" style="42" customWidth="1"/>
    <col min="5139" max="5376" width="9.140625" style="42"/>
    <col min="5377" max="5377" width="5.28515625" style="42" customWidth="1"/>
    <col min="5378" max="5378" width="5" style="42" customWidth="1"/>
    <col min="5379" max="5379" width="5.42578125" style="42" customWidth="1"/>
    <col min="5380" max="5381" width="5.85546875" style="42" customWidth="1"/>
    <col min="5382" max="5382" width="7.42578125" style="42" customWidth="1"/>
    <col min="5383" max="5383" width="8" style="42" customWidth="1"/>
    <col min="5384" max="5384" width="8.140625" style="42" customWidth="1"/>
    <col min="5385" max="5386" width="7.85546875" style="42" customWidth="1"/>
    <col min="5387" max="5387" width="9.7109375" style="42" customWidth="1"/>
    <col min="5388" max="5388" width="7.28515625" style="42" customWidth="1"/>
    <col min="5389" max="5389" width="19.42578125" style="42" customWidth="1"/>
    <col min="5390" max="5390" width="22.42578125" style="42" customWidth="1"/>
    <col min="5391" max="5392" width="4.7109375" style="42" customWidth="1"/>
    <col min="5393" max="5393" width="4" style="42" customWidth="1"/>
    <col min="5394" max="5394" width="7.140625" style="42" customWidth="1"/>
    <col min="5395" max="5632" width="9.140625" style="42"/>
    <col min="5633" max="5633" width="5.28515625" style="42" customWidth="1"/>
    <col min="5634" max="5634" width="5" style="42" customWidth="1"/>
    <col min="5635" max="5635" width="5.42578125" style="42" customWidth="1"/>
    <col min="5636" max="5637" width="5.85546875" style="42" customWidth="1"/>
    <col min="5638" max="5638" width="7.42578125" style="42" customWidth="1"/>
    <col min="5639" max="5639" width="8" style="42" customWidth="1"/>
    <col min="5640" max="5640" width="8.140625" style="42" customWidth="1"/>
    <col min="5641" max="5642" width="7.85546875" style="42" customWidth="1"/>
    <col min="5643" max="5643" width="9.7109375" style="42" customWidth="1"/>
    <col min="5644" max="5644" width="7.28515625" style="42" customWidth="1"/>
    <col min="5645" max="5645" width="19.42578125" style="42" customWidth="1"/>
    <col min="5646" max="5646" width="22.42578125" style="42" customWidth="1"/>
    <col min="5647" max="5648" width="4.7109375" style="42" customWidth="1"/>
    <col min="5649" max="5649" width="4" style="42" customWidth="1"/>
    <col min="5650" max="5650" width="7.140625" style="42" customWidth="1"/>
    <col min="5651" max="5888" width="9.140625" style="42"/>
    <col min="5889" max="5889" width="5.28515625" style="42" customWidth="1"/>
    <col min="5890" max="5890" width="5" style="42" customWidth="1"/>
    <col min="5891" max="5891" width="5.42578125" style="42" customWidth="1"/>
    <col min="5892" max="5893" width="5.85546875" style="42" customWidth="1"/>
    <col min="5894" max="5894" width="7.42578125" style="42" customWidth="1"/>
    <col min="5895" max="5895" width="8" style="42" customWidth="1"/>
    <col min="5896" max="5896" width="8.140625" style="42" customWidth="1"/>
    <col min="5897" max="5898" width="7.85546875" style="42" customWidth="1"/>
    <col min="5899" max="5899" width="9.7109375" style="42" customWidth="1"/>
    <col min="5900" max="5900" width="7.28515625" style="42" customWidth="1"/>
    <col min="5901" max="5901" width="19.42578125" style="42" customWidth="1"/>
    <col min="5902" max="5902" width="22.42578125" style="42" customWidth="1"/>
    <col min="5903" max="5904" width="4.7109375" style="42" customWidth="1"/>
    <col min="5905" max="5905" width="4" style="42" customWidth="1"/>
    <col min="5906" max="5906" width="7.140625" style="42" customWidth="1"/>
    <col min="5907" max="6144" width="9.140625" style="42"/>
    <col min="6145" max="6145" width="5.28515625" style="42" customWidth="1"/>
    <col min="6146" max="6146" width="5" style="42" customWidth="1"/>
    <col min="6147" max="6147" width="5.42578125" style="42" customWidth="1"/>
    <col min="6148" max="6149" width="5.85546875" style="42" customWidth="1"/>
    <col min="6150" max="6150" width="7.42578125" style="42" customWidth="1"/>
    <col min="6151" max="6151" width="8" style="42" customWidth="1"/>
    <col min="6152" max="6152" width="8.140625" style="42" customWidth="1"/>
    <col min="6153" max="6154" width="7.85546875" style="42" customWidth="1"/>
    <col min="6155" max="6155" width="9.7109375" style="42" customWidth="1"/>
    <col min="6156" max="6156" width="7.28515625" style="42" customWidth="1"/>
    <col min="6157" max="6157" width="19.42578125" style="42" customWidth="1"/>
    <col min="6158" max="6158" width="22.42578125" style="42" customWidth="1"/>
    <col min="6159" max="6160" width="4.7109375" style="42" customWidth="1"/>
    <col min="6161" max="6161" width="4" style="42" customWidth="1"/>
    <col min="6162" max="6162" width="7.140625" style="42" customWidth="1"/>
    <col min="6163" max="6400" width="9.140625" style="42"/>
    <col min="6401" max="6401" width="5.28515625" style="42" customWidth="1"/>
    <col min="6402" max="6402" width="5" style="42" customWidth="1"/>
    <col min="6403" max="6403" width="5.42578125" style="42" customWidth="1"/>
    <col min="6404" max="6405" width="5.85546875" style="42" customWidth="1"/>
    <col min="6406" max="6406" width="7.42578125" style="42" customWidth="1"/>
    <col min="6407" max="6407" width="8" style="42" customWidth="1"/>
    <col min="6408" max="6408" width="8.140625" style="42" customWidth="1"/>
    <col min="6409" max="6410" width="7.85546875" style="42" customWidth="1"/>
    <col min="6411" max="6411" width="9.7109375" style="42" customWidth="1"/>
    <col min="6412" max="6412" width="7.28515625" style="42" customWidth="1"/>
    <col min="6413" max="6413" width="19.42578125" style="42" customWidth="1"/>
    <col min="6414" max="6414" width="22.42578125" style="42" customWidth="1"/>
    <col min="6415" max="6416" width="4.7109375" style="42" customWidth="1"/>
    <col min="6417" max="6417" width="4" style="42" customWidth="1"/>
    <col min="6418" max="6418" width="7.140625" style="42" customWidth="1"/>
    <col min="6419" max="6656" width="9.140625" style="42"/>
    <col min="6657" max="6657" width="5.28515625" style="42" customWidth="1"/>
    <col min="6658" max="6658" width="5" style="42" customWidth="1"/>
    <col min="6659" max="6659" width="5.42578125" style="42" customWidth="1"/>
    <col min="6660" max="6661" width="5.85546875" style="42" customWidth="1"/>
    <col min="6662" max="6662" width="7.42578125" style="42" customWidth="1"/>
    <col min="6663" max="6663" width="8" style="42" customWidth="1"/>
    <col min="6664" max="6664" width="8.140625" style="42" customWidth="1"/>
    <col min="6665" max="6666" width="7.85546875" style="42" customWidth="1"/>
    <col min="6667" max="6667" width="9.7109375" style="42" customWidth="1"/>
    <col min="6668" max="6668" width="7.28515625" style="42" customWidth="1"/>
    <col min="6669" max="6669" width="19.42578125" style="42" customWidth="1"/>
    <col min="6670" max="6670" width="22.42578125" style="42" customWidth="1"/>
    <col min="6671" max="6672" width="4.7109375" style="42" customWidth="1"/>
    <col min="6673" max="6673" width="4" style="42" customWidth="1"/>
    <col min="6674" max="6674" width="7.140625" style="42" customWidth="1"/>
    <col min="6675" max="6912" width="9.140625" style="42"/>
    <col min="6913" max="6913" width="5.28515625" style="42" customWidth="1"/>
    <col min="6914" max="6914" width="5" style="42" customWidth="1"/>
    <col min="6915" max="6915" width="5.42578125" style="42" customWidth="1"/>
    <col min="6916" max="6917" width="5.85546875" style="42" customWidth="1"/>
    <col min="6918" max="6918" width="7.42578125" style="42" customWidth="1"/>
    <col min="6919" max="6919" width="8" style="42" customWidth="1"/>
    <col min="6920" max="6920" width="8.140625" style="42" customWidth="1"/>
    <col min="6921" max="6922" width="7.85546875" style="42" customWidth="1"/>
    <col min="6923" max="6923" width="9.7109375" style="42" customWidth="1"/>
    <col min="6924" max="6924" width="7.28515625" style="42" customWidth="1"/>
    <col min="6925" max="6925" width="19.42578125" style="42" customWidth="1"/>
    <col min="6926" max="6926" width="22.42578125" style="42" customWidth="1"/>
    <col min="6927" max="6928" width="4.7109375" style="42" customWidth="1"/>
    <col min="6929" max="6929" width="4" style="42" customWidth="1"/>
    <col min="6930" max="6930" width="7.140625" style="42" customWidth="1"/>
    <col min="6931" max="7168" width="9.140625" style="42"/>
    <col min="7169" max="7169" width="5.28515625" style="42" customWidth="1"/>
    <col min="7170" max="7170" width="5" style="42" customWidth="1"/>
    <col min="7171" max="7171" width="5.42578125" style="42" customWidth="1"/>
    <col min="7172" max="7173" width="5.85546875" style="42" customWidth="1"/>
    <col min="7174" max="7174" width="7.42578125" style="42" customWidth="1"/>
    <col min="7175" max="7175" width="8" style="42" customWidth="1"/>
    <col min="7176" max="7176" width="8.140625" style="42" customWidth="1"/>
    <col min="7177" max="7178" width="7.85546875" style="42" customWidth="1"/>
    <col min="7179" max="7179" width="9.7109375" style="42" customWidth="1"/>
    <col min="7180" max="7180" width="7.28515625" style="42" customWidth="1"/>
    <col min="7181" max="7181" width="19.42578125" style="42" customWidth="1"/>
    <col min="7182" max="7182" width="22.42578125" style="42" customWidth="1"/>
    <col min="7183" max="7184" width="4.7109375" style="42" customWidth="1"/>
    <col min="7185" max="7185" width="4" style="42" customWidth="1"/>
    <col min="7186" max="7186" width="7.140625" style="42" customWidth="1"/>
    <col min="7187" max="7424" width="9.140625" style="42"/>
    <col min="7425" max="7425" width="5.28515625" style="42" customWidth="1"/>
    <col min="7426" max="7426" width="5" style="42" customWidth="1"/>
    <col min="7427" max="7427" width="5.42578125" style="42" customWidth="1"/>
    <col min="7428" max="7429" width="5.85546875" style="42" customWidth="1"/>
    <col min="7430" max="7430" width="7.42578125" style="42" customWidth="1"/>
    <col min="7431" max="7431" width="8" style="42" customWidth="1"/>
    <col min="7432" max="7432" width="8.140625" style="42" customWidth="1"/>
    <col min="7433" max="7434" width="7.85546875" style="42" customWidth="1"/>
    <col min="7435" max="7435" width="9.7109375" style="42" customWidth="1"/>
    <col min="7436" max="7436" width="7.28515625" style="42" customWidth="1"/>
    <col min="7437" max="7437" width="19.42578125" style="42" customWidth="1"/>
    <col min="7438" max="7438" width="22.42578125" style="42" customWidth="1"/>
    <col min="7439" max="7440" width="4.7109375" style="42" customWidth="1"/>
    <col min="7441" max="7441" width="4" style="42" customWidth="1"/>
    <col min="7442" max="7442" width="7.140625" style="42" customWidth="1"/>
    <col min="7443" max="7680" width="9.140625" style="42"/>
    <col min="7681" max="7681" width="5.28515625" style="42" customWidth="1"/>
    <col min="7682" max="7682" width="5" style="42" customWidth="1"/>
    <col min="7683" max="7683" width="5.42578125" style="42" customWidth="1"/>
    <col min="7684" max="7685" width="5.85546875" style="42" customWidth="1"/>
    <col min="7686" max="7686" width="7.42578125" style="42" customWidth="1"/>
    <col min="7687" max="7687" width="8" style="42" customWidth="1"/>
    <col min="7688" max="7688" width="8.140625" style="42" customWidth="1"/>
    <col min="7689" max="7690" width="7.85546875" style="42" customWidth="1"/>
    <col min="7691" max="7691" width="9.7109375" style="42" customWidth="1"/>
    <col min="7692" max="7692" width="7.28515625" style="42" customWidth="1"/>
    <col min="7693" max="7693" width="19.42578125" style="42" customWidth="1"/>
    <col min="7694" max="7694" width="22.42578125" style="42" customWidth="1"/>
    <col min="7695" max="7696" width="4.7109375" style="42" customWidth="1"/>
    <col min="7697" max="7697" width="4" style="42" customWidth="1"/>
    <col min="7698" max="7698" width="7.140625" style="42" customWidth="1"/>
    <col min="7699" max="7936" width="9.140625" style="42"/>
    <col min="7937" max="7937" width="5.28515625" style="42" customWidth="1"/>
    <col min="7938" max="7938" width="5" style="42" customWidth="1"/>
    <col min="7939" max="7939" width="5.42578125" style="42" customWidth="1"/>
    <col min="7940" max="7941" width="5.85546875" style="42" customWidth="1"/>
    <col min="7942" max="7942" width="7.42578125" style="42" customWidth="1"/>
    <col min="7943" max="7943" width="8" style="42" customWidth="1"/>
    <col min="7944" max="7944" width="8.140625" style="42" customWidth="1"/>
    <col min="7945" max="7946" width="7.85546875" style="42" customWidth="1"/>
    <col min="7947" max="7947" width="9.7109375" style="42" customWidth="1"/>
    <col min="7948" max="7948" width="7.28515625" style="42" customWidth="1"/>
    <col min="7949" max="7949" width="19.42578125" style="42" customWidth="1"/>
    <col min="7950" max="7950" width="22.42578125" style="42" customWidth="1"/>
    <col min="7951" max="7952" width="4.7109375" style="42" customWidth="1"/>
    <col min="7953" max="7953" width="4" style="42" customWidth="1"/>
    <col min="7954" max="7954" width="7.140625" style="42" customWidth="1"/>
    <col min="7955" max="8192" width="9.140625" style="42"/>
    <col min="8193" max="8193" width="5.28515625" style="42" customWidth="1"/>
    <col min="8194" max="8194" width="5" style="42" customWidth="1"/>
    <col min="8195" max="8195" width="5.42578125" style="42" customWidth="1"/>
    <col min="8196" max="8197" width="5.85546875" style="42" customWidth="1"/>
    <col min="8198" max="8198" width="7.42578125" style="42" customWidth="1"/>
    <col min="8199" max="8199" width="8" style="42" customWidth="1"/>
    <col min="8200" max="8200" width="8.140625" style="42" customWidth="1"/>
    <col min="8201" max="8202" width="7.85546875" style="42" customWidth="1"/>
    <col min="8203" max="8203" width="9.7109375" style="42" customWidth="1"/>
    <col min="8204" max="8204" width="7.28515625" style="42" customWidth="1"/>
    <col min="8205" max="8205" width="19.42578125" style="42" customWidth="1"/>
    <col min="8206" max="8206" width="22.42578125" style="42" customWidth="1"/>
    <col min="8207" max="8208" width="4.7109375" style="42" customWidth="1"/>
    <col min="8209" max="8209" width="4" style="42" customWidth="1"/>
    <col min="8210" max="8210" width="7.140625" style="42" customWidth="1"/>
    <col min="8211" max="8448" width="9.140625" style="42"/>
    <col min="8449" max="8449" width="5.28515625" style="42" customWidth="1"/>
    <col min="8450" max="8450" width="5" style="42" customWidth="1"/>
    <col min="8451" max="8451" width="5.42578125" style="42" customWidth="1"/>
    <col min="8452" max="8453" width="5.85546875" style="42" customWidth="1"/>
    <col min="8454" max="8454" width="7.42578125" style="42" customWidth="1"/>
    <col min="8455" max="8455" width="8" style="42" customWidth="1"/>
    <col min="8456" max="8456" width="8.140625" style="42" customWidth="1"/>
    <col min="8457" max="8458" width="7.85546875" style="42" customWidth="1"/>
    <col min="8459" max="8459" width="9.7109375" style="42" customWidth="1"/>
    <col min="8460" max="8460" width="7.28515625" style="42" customWidth="1"/>
    <col min="8461" max="8461" width="19.42578125" style="42" customWidth="1"/>
    <col min="8462" max="8462" width="22.42578125" style="42" customWidth="1"/>
    <col min="8463" max="8464" width="4.7109375" style="42" customWidth="1"/>
    <col min="8465" max="8465" width="4" style="42" customWidth="1"/>
    <col min="8466" max="8466" width="7.140625" style="42" customWidth="1"/>
    <col min="8467" max="8704" width="9.140625" style="42"/>
    <col min="8705" max="8705" width="5.28515625" style="42" customWidth="1"/>
    <col min="8706" max="8706" width="5" style="42" customWidth="1"/>
    <col min="8707" max="8707" width="5.42578125" style="42" customWidth="1"/>
    <col min="8708" max="8709" width="5.85546875" style="42" customWidth="1"/>
    <col min="8710" max="8710" width="7.42578125" style="42" customWidth="1"/>
    <col min="8711" max="8711" width="8" style="42" customWidth="1"/>
    <col min="8712" max="8712" width="8.140625" style="42" customWidth="1"/>
    <col min="8713" max="8714" width="7.85546875" style="42" customWidth="1"/>
    <col min="8715" max="8715" width="9.7109375" style="42" customWidth="1"/>
    <col min="8716" max="8716" width="7.28515625" style="42" customWidth="1"/>
    <col min="8717" max="8717" width="19.42578125" style="42" customWidth="1"/>
    <col min="8718" max="8718" width="22.42578125" style="42" customWidth="1"/>
    <col min="8719" max="8720" width="4.7109375" style="42" customWidth="1"/>
    <col min="8721" max="8721" width="4" style="42" customWidth="1"/>
    <col min="8722" max="8722" width="7.140625" style="42" customWidth="1"/>
    <col min="8723" max="8960" width="9.140625" style="42"/>
    <col min="8961" max="8961" width="5.28515625" style="42" customWidth="1"/>
    <col min="8962" max="8962" width="5" style="42" customWidth="1"/>
    <col min="8963" max="8963" width="5.42578125" style="42" customWidth="1"/>
    <col min="8964" max="8965" width="5.85546875" style="42" customWidth="1"/>
    <col min="8966" max="8966" width="7.42578125" style="42" customWidth="1"/>
    <col min="8967" max="8967" width="8" style="42" customWidth="1"/>
    <col min="8968" max="8968" width="8.140625" style="42" customWidth="1"/>
    <col min="8969" max="8970" width="7.85546875" style="42" customWidth="1"/>
    <col min="8971" max="8971" width="9.7109375" style="42" customWidth="1"/>
    <col min="8972" max="8972" width="7.28515625" style="42" customWidth="1"/>
    <col min="8973" max="8973" width="19.42578125" style="42" customWidth="1"/>
    <col min="8974" max="8974" width="22.42578125" style="42" customWidth="1"/>
    <col min="8975" max="8976" width="4.7109375" style="42" customWidth="1"/>
    <col min="8977" max="8977" width="4" style="42" customWidth="1"/>
    <col min="8978" max="8978" width="7.140625" style="42" customWidth="1"/>
    <col min="8979" max="9216" width="9.140625" style="42"/>
    <col min="9217" max="9217" width="5.28515625" style="42" customWidth="1"/>
    <col min="9218" max="9218" width="5" style="42" customWidth="1"/>
    <col min="9219" max="9219" width="5.42578125" style="42" customWidth="1"/>
    <col min="9220" max="9221" width="5.85546875" style="42" customWidth="1"/>
    <col min="9222" max="9222" width="7.42578125" style="42" customWidth="1"/>
    <col min="9223" max="9223" width="8" style="42" customWidth="1"/>
    <col min="9224" max="9224" width="8.140625" style="42" customWidth="1"/>
    <col min="9225" max="9226" width="7.85546875" style="42" customWidth="1"/>
    <col min="9227" max="9227" width="9.7109375" style="42" customWidth="1"/>
    <col min="9228" max="9228" width="7.28515625" style="42" customWidth="1"/>
    <col min="9229" max="9229" width="19.42578125" style="42" customWidth="1"/>
    <col min="9230" max="9230" width="22.42578125" style="42" customWidth="1"/>
    <col min="9231" max="9232" width="4.7109375" style="42" customWidth="1"/>
    <col min="9233" max="9233" width="4" style="42" customWidth="1"/>
    <col min="9234" max="9234" width="7.140625" style="42" customWidth="1"/>
    <col min="9235" max="9472" width="9.140625" style="42"/>
    <col min="9473" max="9473" width="5.28515625" style="42" customWidth="1"/>
    <col min="9474" max="9474" width="5" style="42" customWidth="1"/>
    <col min="9475" max="9475" width="5.42578125" style="42" customWidth="1"/>
    <col min="9476" max="9477" width="5.85546875" style="42" customWidth="1"/>
    <col min="9478" max="9478" width="7.42578125" style="42" customWidth="1"/>
    <col min="9479" max="9479" width="8" style="42" customWidth="1"/>
    <col min="9480" max="9480" width="8.140625" style="42" customWidth="1"/>
    <col min="9481" max="9482" width="7.85546875" style="42" customWidth="1"/>
    <col min="9483" max="9483" width="9.7109375" style="42" customWidth="1"/>
    <col min="9484" max="9484" width="7.28515625" style="42" customWidth="1"/>
    <col min="9485" max="9485" width="19.42578125" style="42" customWidth="1"/>
    <col min="9486" max="9486" width="22.42578125" style="42" customWidth="1"/>
    <col min="9487" max="9488" width="4.7109375" style="42" customWidth="1"/>
    <col min="9489" max="9489" width="4" style="42" customWidth="1"/>
    <col min="9490" max="9490" width="7.140625" style="42" customWidth="1"/>
    <col min="9491" max="9728" width="9.140625" style="42"/>
    <col min="9729" max="9729" width="5.28515625" style="42" customWidth="1"/>
    <col min="9730" max="9730" width="5" style="42" customWidth="1"/>
    <col min="9731" max="9731" width="5.42578125" style="42" customWidth="1"/>
    <col min="9732" max="9733" width="5.85546875" style="42" customWidth="1"/>
    <col min="9734" max="9734" width="7.42578125" style="42" customWidth="1"/>
    <col min="9735" max="9735" width="8" style="42" customWidth="1"/>
    <col min="9736" max="9736" width="8.140625" style="42" customWidth="1"/>
    <col min="9737" max="9738" width="7.85546875" style="42" customWidth="1"/>
    <col min="9739" max="9739" width="9.7109375" style="42" customWidth="1"/>
    <col min="9740" max="9740" width="7.28515625" style="42" customWidth="1"/>
    <col min="9741" max="9741" width="19.42578125" style="42" customWidth="1"/>
    <col min="9742" max="9742" width="22.42578125" style="42" customWidth="1"/>
    <col min="9743" max="9744" width="4.7109375" style="42" customWidth="1"/>
    <col min="9745" max="9745" width="4" style="42" customWidth="1"/>
    <col min="9746" max="9746" width="7.140625" style="42" customWidth="1"/>
    <col min="9747" max="9984" width="9.140625" style="42"/>
    <col min="9985" max="9985" width="5.28515625" style="42" customWidth="1"/>
    <col min="9986" max="9986" width="5" style="42" customWidth="1"/>
    <col min="9987" max="9987" width="5.42578125" style="42" customWidth="1"/>
    <col min="9988" max="9989" width="5.85546875" style="42" customWidth="1"/>
    <col min="9990" max="9990" width="7.42578125" style="42" customWidth="1"/>
    <col min="9991" max="9991" width="8" style="42" customWidth="1"/>
    <col min="9992" max="9992" width="8.140625" style="42" customWidth="1"/>
    <col min="9993" max="9994" width="7.85546875" style="42" customWidth="1"/>
    <col min="9995" max="9995" width="9.7109375" style="42" customWidth="1"/>
    <col min="9996" max="9996" width="7.28515625" style="42" customWidth="1"/>
    <col min="9997" max="9997" width="19.42578125" style="42" customWidth="1"/>
    <col min="9998" max="9998" width="22.42578125" style="42" customWidth="1"/>
    <col min="9999" max="10000" width="4.7109375" style="42" customWidth="1"/>
    <col min="10001" max="10001" width="4" style="42" customWidth="1"/>
    <col min="10002" max="10002" width="7.140625" style="42" customWidth="1"/>
    <col min="10003" max="10240" width="9.140625" style="42"/>
    <col min="10241" max="10241" width="5.28515625" style="42" customWidth="1"/>
    <col min="10242" max="10242" width="5" style="42" customWidth="1"/>
    <col min="10243" max="10243" width="5.42578125" style="42" customWidth="1"/>
    <col min="10244" max="10245" width="5.85546875" style="42" customWidth="1"/>
    <col min="10246" max="10246" width="7.42578125" style="42" customWidth="1"/>
    <col min="10247" max="10247" width="8" style="42" customWidth="1"/>
    <col min="10248" max="10248" width="8.140625" style="42" customWidth="1"/>
    <col min="10249" max="10250" width="7.85546875" style="42" customWidth="1"/>
    <col min="10251" max="10251" width="9.7109375" style="42" customWidth="1"/>
    <col min="10252" max="10252" width="7.28515625" style="42" customWidth="1"/>
    <col min="10253" max="10253" width="19.42578125" style="42" customWidth="1"/>
    <col min="10254" max="10254" width="22.42578125" style="42" customWidth="1"/>
    <col min="10255" max="10256" width="4.7109375" style="42" customWidth="1"/>
    <col min="10257" max="10257" width="4" style="42" customWidth="1"/>
    <col min="10258" max="10258" width="7.140625" style="42" customWidth="1"/>
    <col min="10259" max="10496" width="9.140625" style="42"/>
    <col min="10497" max="10497" width="5.28515625" style="42" customWidth="1"/>
    <col min="10498" max="10498" width="5" style="42" customWidth="1"/>
    <col min="10499" max="10499" width="5.42578125" style="42" customWidth="1"/>
    <col min="10500" max="10501" width="5.85546875" style="42" customWidth="1"/>
    <col min="10502" max="10502" width="7.42578125" style="42" customWidth="1"/>
    <col min="10503" max="10503" width="8" style="42" customWidth="1"/>
    <col min="10504" max="10504" width="8.140625" style="42" customWidth="1"/>
    <col min="10505" max="10506" width="7.85546875" style="42" customWidth="1"/>
    <col min="10507" max="10507" width="9.7109375" style="42" customWidth="1"/>
    <col min="10508" max="10508" width="7.28515625" style="42" customWidth="1"/>
    <col min="10509" max="10509" width="19.42578125" style="42" customWidth="1"/>
    <col min="10510" max="10510" width="22.42578125" style="42" customWidth="1"/>
    <col min="10511" max="10512" width="4.7109375" style="42" customWidth="1"/>
    <col min="10513" max="10513" width="4" style="42" customWidth="1"/>
    <col min="10514" max="10514" width="7.140625" style="42" customWidth="1"/>
    <col min="10515" max="10752" width="9.140625" style="42"/>
    <col min="10753" max="10753" width="5.28515625" style="42" customWidth="1"/>
    <col min="10754" max="10754" width="5" style="42" customWidth="1"/>
    <col min="10755" max="10755" width="5.42578125" style="42" customWidth="1"/>
    <col min="10756" max="10757" width="5.85546875" style="42" customWidth="1"/>
    <col min="10758" max="10758" width="7.42578125" style="42" customWidth="1"/>
    <col min="10759" max="10759" width="8" style="42" customWidth="1"/>
    <col min="10760" max="10760" width="8.140625" style="42" customWidth="1"/>
    <col min="10761" max="10762" width="7.85546875" style="42" customWidth="1"/>
    <col min="10763" max="10763" width="9.7109375" style="42" customWidth="1"/>
    <col min="10764" max="10764" width="7.28515625" style="42" customWidth="1"/>
    <col min="10765" max="10765" width="19.42578125" style="42" customWidth="1"/>
    <col min="10766" max="10766" width="22.42578125" style="42" customWidth="1"/>
    <col min="10767" max="10768" width="4.7109375" style="42" customWidth="1"/>
    <col min="10769" max="10769" width="4" style="42" customWidth="1"/>
    <col min="10770" max="10770" width="7.140625" style="42" customWidth="1"/>
    <col min="10771" max="11008" width="9.140625" style="42"/>
    <col min="11009" max="11009" width="5.28515625" style="42" customWidth="1"/>
    <col min="11010" max="11010" width="5" style="42" customWidth="1"/>
    <col min="11011" max="11011" width="5.42578125" style="42" customWidth="1"/>
    <col min="11012" max="11013" width="5.85546875" style="42" customWidth="1"/>
    <col min="11014" max="11014" width="7.42578125" style="42" customWidth="1"/>
    <col min="11015" max="11015" width="8" style="42" customWidth="1"/>
    <col min="11016" max="11016" width="8.140625" style="42" customWidth="1"/>
    <col min="11017" max="11018" width="7.85546875" style="42" customWidth="1"/>
    <col min="11019" max="11019" width="9.7109375" style="42" customWidth="1"/>
    <col min="11020" max="11020" width="7.28515625" style="42" customWidth="1"/>
    <col min="11021" max="11021" width="19.42578125" style="42" customWidth="1"/>
    <col min="11022" max="11022" width="22.42578125" style="42" customWidth="1"/>
    <col min="11023" max="11024" width="4.7109375" style="42" customWidth="1"/>
    <col min="11025" max="11025" width="4" style="42" customWidth="1"/>
    <col min="11026" max="11026" width="7.140625" style="42" customWidth="1"/>
    <col min="11027" max="11264" width="9.140625" style="42"/>
    <col min="11265" max="11265" width="5.28515625" style="42" customWidth="1"/>
    <col min="11266" max="11266" width="5" style="42" customWidth="1"/>
    <col min="11267" max="11267" width="5.42578125" style="42" customWidth="1"/>
    <col min="11268" max="11269" width="5.85546875" style="42" customWidth="1"/>
    <col min="11270" max="11270" width="7.42578125" style="42" customWidth="1"/>
    <col min="11271" max="11271" width="8" style="42" customWidth="1"/>
    <col min="11272" max="11272" width="8.140625" style="42" customWidth="1"/>
    <col min="11273" max="11274" width="7.85546875" style="42" customWidth="1"/>
    <col min="11275" max="11275" width="9.7109375" style="42" customWidth="1"/>
    <col min="11276" max="11276" width="7.28515625" style="42" customWidth="1"/>
    <col min="11277" max="11277" width="19.42578125" style="42" customWidth="1"/>
    <col min="11278" max="11278" width="22.42578125" style="42" customWidth="1"/>
    <col min="11279" max="11280" width="4.7109375" style="42" customWidth="1"/>
    <col min="11281" max="11281" width="4" style="42" customWidth="1"/>
    <col min="11282" max="11282" width="7.140625" style="42" customWidth="1"/>
    <col min="11283" max="11520" width="9.140625" style="42"/>
    <col min="11521" max="11521" width="5.28515625" style="42" customWidth="1"/>
    <col min="11522" max="11522" width="5" style="42" customWidth="1"/>
    <col min="11523" max="11523" width="5.42578125" style="42" customWidth="1"/>
    <col min="11524" max="11525" width="5.85546875" style="42" customWidth="1"/>
    <col min="11526" max="11526" width="7.42578125" style="42" customWidth="1"/>
    <col min="11527" max="11527" width="8" style="42" customWidth="1"/>
    <col min="11528" max="11528" width="8.140625" style="42" customWidth="1"/>
    <col min="11529" max="11530" width="7.85546875" style="42" customWidth="1"/>
    <col min="11531" max="11531" width="9.7109375" style="42" customWidth="1"/>
    <col min="11532" max="11532" width="7.28515625" style="42" customWidth="1"/>
    <col min="11533" max="11533" width="19.42578125" style="42" customWidth="1"/>
    <col min="11534" max="11534" width="22.42578125" style="42" customWidth="1"/>
    <col min="11535" max="11536" width="4.7109375" style="42" customWidth="1"/>
    <col min="11537" max="11537" width="4" style="42" customWidth="1"/>
    <col min="11538" max="11538" width="7.140625" style="42" customWidth="1"/>
    <col min="11539" max="11776" width="9.140625" style="42"/>
    <col min="11777" max="11777" width="5.28515625" style="42" customWidth="1"/>
    <col min="11778" max="11778" width="5" style="42" customWidth="1"/>
    <col min="11779" max="11779" width="5.42578125" style="42" customWidth="1"/>
    <col min="11780" max="11781" width="5.85546875" style="42" customWidth="1"/>
    <col min="11782" max="11782" width="7.42578125" style="42" customWidth="1"/>
    <col min="11783" max="11783" width="8" style="42" customWidth="1"/>
    <col min="11784" max="11784" width="8.140625" style="42" customWidth="1"/>
    <col min="11785" max="11786" width="7.85546875" style="42" customWidth="1"/>
    <col min="11787" max="11787" width="9.7109375" style="42" customWidth="1"/>
    <col min="11788" max="11788" width="7.28515625" style="42" customWidth="1"/>
    <col min="11789" max="11789" width="19.42578125" style="42" customWidth="1"/>
    <col min="11790" max="11790" width="22.42578125" style="42" customWidth="1"/>
    <col min="11791" max="11792" width="4.7109375" style="42" customWidth="1"/>
    <col min="11793" max="11793" width="4" style="42" customWidth="1"/>
    <col min="11794" max="11794" width="7.140625" style="42" customWidth="1"/>
    <col min="11795" max="12032" width="9.140625" style="42"/>
    <col min="12033" max="12033" width="5.28515625" style="42" customWidth="1"/>
    <col min="12034" max="12034" width="5" style="42" customWidth="1"/>
    <col min="12035" max="12035" width="5.42578125" style="42" customWidth="1"/>
    <col min="12036" max="12037" width="5.85546875" style="42" customWidth="1"/>
    <col min="12038" max="12038" width="7.42578125" style="42" customWidth="1"/>
    <col min="12039" max="12039" width="8" style="42" customWidth="1"/>
    <col min="12040" max="12040" width="8.140625" style="42" customWidth="1"/>
    <col min="12041" max="12042" width="7.85546875" style="42" customWidth="1"/>
    <col min="12043" max="12043" width="9.7109375" style="42" customWidth="1"/>
    <col min="12044" max="12044" width="7.28515625" style="42" customWidth="1"/>
    <col min="12045" max="12045" width="19.42578125" style="42" customWidth="1"/>
    <col min="12046" max="12046" width="22.42578125" style="42" customWidth="1"/>
    <col min="12047" max="12048" width="4.7109375" style="42" customWidth="1"/>
    <col min="12049" max="12049" width="4" style="42" customWidth="1"/>
    <col min="12050" max="12050" width="7.140625" style="42" customWidth="1"/>
    <col min="12051" max="12288" width="9.140625" style="42"/>
    <col min="12289" max="12289" width="5.28515625" style="42" customWidth="1"/>
    <col min="12290" max="12290" width="5" style="42" customWidth="1"/>
    <col min="12291" max="12291" width="5.42578125" style="42" customWidth="1"/>
    <col min="12292" max="12293" width="5.85546875" style="42" customWidth="1"/>
    <col min="12294" max="12294" width="7.42578125" style="42" customWidth="1"/>
    <col min="12295" max="12295" width="8" style="42" customWidth="1"/>
    <col min="12296" max="12296" width="8.140625" style="42" customWidth="1"/>
    <col min="12297" max="12298" width="7.85546875" style="42" customWidth="1"/>
    <col min="12299" max="12299" width="9.7109375" style="42" customWidth="1"/>
    <col min="12300" max="12300" width="7.28515625" style="42" customWidth="1"/>
    <col min="12301" max="12301" width="19.42578125" style="42" customWidth="1"/>
    <col min="12302" max="12302" width="22.42578125" style="42" customWidth="1"/>
    <col min="12303" max="12304" width="4.7109375" style="42" customWidth="1"/>
    <col min="12305" max="12305" width="4" style="42" customWidth="1"/>
    <col min="12306" max="12306" width="7.140625" style="42" customWidth="1"/>
    <col min="12307" max="12544" width="9.140625" style="42"/>
    <col min="12545" max="12545" width="5.28515625" style="42" customWidth="1"/>
    <col min="12546" max="12546" width="5" style="42" customWidth="1"/>
    <col min="12547" max="12547" width="5.42578125" style="42" customWidth="1"/>
    <col min="12548" max="12549" width="5.85546875" style="42" customWidth="1"/>
    <col min="12550" max="12550" width="7.42578125" style="42" customWidth="1"/>
    <col min="12551" max="12551" width="8" style="42" customWidth="1"/>
    <col min="12552" max="12552" width="8.140625" style="42" customWidth="1"/>
    <col min="12553" max="12554" width="7.85546875" style="42" customWidth="1"/>
    <col min="12555" max="12555" width="9.7109375" style="42" customWidth="1"/>
    <col min="12556" max="12556" width="7.28515625" style="42" customWidth="1"/>
    <col min="12557" max="12557" width="19.42578125" style="42" customWidth="1"/>
    <col min="12558" max="12558" width="22.42578125" style="42" customWidth="1"/>
    <col min="12559" max="12560" width="4.7109375" style="42" customWidth="1"/>
    <col min="12561" max="12561" width="4" style="42" customWidth="1"/>
    <col min="12562" max="12562" width="7.140625" style="42" customWidth="1"/>
    <col min="12563" max="12800" width="9.140625" style="42"/>
    <col min="12801" max="12801" width="5.28515625" style="42" customWidth="1"/>
    <col min="12802" max="12802" width="5" style="42" customWidth="1"/>
    <col min="12803" max="12803" width="5.42578125" style="42" customWidth="1"/>
    <col min="12804" max="12805" width="5.85546875" style="42" customWidth="1"/>
    <col min="12806" max="12806" width="7.42578125" style="42" customWidth="1"/>
    <col min="12807" max="12807" width="8" style="42" customWidth="1"/>
    <col min="12808" max="12808" width="8.140625" style="42" customWidth="1"/>
    <col min="12809" max="12810" width="7.85546875" style="42" customWidth="1"/>
    <col min="12811" max="12811" width="9.7109375" style="42" customWidth="1"/>
    <col min="12812" max="12812" width="7.28515625" style="42" customWidth="1"/>
    <col min="12813" max="12813" width="19.42578125" style="42" customWidth="1"/>
    <col min="12814" max="12814" width="22.42578125" style="42" customWidth="1"/>
    <col min="12815" max="12816" width="4.7109375" style="42" customWidth="1"/>
    <col min="12817" max="12817" width="4" style="42" customWidth="1"/>
    <col min="12818" max="12818" width="7.140625" style="42" customWidth="1"/>
    <col min="12819" max="13056" width="9.140625" style="42"/>
    <col min="13057" max="13057" width="5.28515625" style="42" customWidth="1"/>
    <col min="13058" max="13058" width="5" style="42" customWidth="1"/>
    <col min="13059" max="13059" width="5.42578125" style="42" customWidth="1"/>
    <col min="13060" max="13061" width="5.85546875" style="42" customWidth="1"/>
    <col min="13062" max="13062" width="7.42578125" style="42" customWidth="1"/>
    <col min="13063" max="13063" width="8" style="42" customWidth="1"/>
    <col min="13064" max="13064" width="8.140625" style="42" customWidth="1"/>
    <col min="13065" max="13066" width="7.85546875" style="42" customWidth="1"/>
    <col min="13067" max="13067" width="9.7109375" style="42" customWidth="1"/>
    <col min="13068" max="13068" width="7.28515625" style="42" customWidth="1"/>
    <col min="13069" max="13069" width="19.42578125" style="42" customWidth="1"/>
    <col min="13070" max="13070" width="22.42578125" style="42" customWidth="1"/>
    <col min="13071" max="13072" width="4.7109375" style="42" customWidth="1"/>
    <col min="13073" max="13073" width="4" style="42" customWidth="1"/>
    <col min="13074" max="13074" width="7.140625" style="42" customWidth="1"/>
    <col min="13075" max="13312" width="9.140625" style="42"/>
    <col min="13313" max="13313" width="5.28515625" style="42" customWidth="1"/>
    <col min="13314" max="13314" width="5" style="42" customWidth="1"/>
    <col min="13315" max="13315" width="5.42578125" style="42" customWidth="1"/>
    <col min="13316" max="13317" width="5.85546875" style="42" customWidth="1"/>
    <col min="13318" max="13318" width="7.42578125" style="42" customWidth="1"/>
    <col min="13319" max="13319" width="8" style="42" customWidth="1"/>
    <col min="13320" max="13320" width="8.140625" style="42" customWidth="1"/>
    <col min="13321" max="13322" width="7.85546875" style="42" customWidth="1"/>
    <col min="13323" max="13323" width="9.7109375" style="42" customWidth="1"/>
    <col min="13324" max="13324" width="7.28515625" style="42" customWidth="1"/>
    <col min="13325" max="13325" width="19.42578125" style="42" customWidth="1"/>
    <col min="13326" max="13326" width="22.42578125" style="42" customWidth="1"/>
    <col min="13327" max="13328" width="4.7109375" style="42" customWidth="1"/>
    <col min="13329" max="13329" width="4" style="42" customWidth="1"/>
    <col min="13330" max="13330" width="7.140625" style="42" customWidth="1"/>
    <col min="13331" max="13568" width="9.140625" style="42"/>
    <col min="13569" max="13569" width="5.28515625" style="42" customWidth="1"/>
    <col min="13570" max="13570" width="5" style="42" customWidth="1"/>
    <col min="13571" max="13571" width="5.42578125" style="42" customWidth="1"/>
    <col min="13572" max="13573" width="5.85546875" style="42" customWidth="1"/>
    <col min="13574" max="13574" width="7.42578125" style="42" customWidth="1"/>
    <col min="13575" max="13575" width="8" style="42" customWidth="1"/>
    <col min="13576" max="13576" width="8.140625" style="42" customWidth="1"/>
    <col min="13577" max="13578" width="7.85546875" style="42" customWidth="1"/>
    <col min="13579" max="13579" width="9.7109375" style="42" customWidth="1"/>
    <col min="13580" max="13580" width="7.28515625" style="42" customWidth="1"/>
    <col min="13581" max="13581" width="19.42578125" style="42" customWidth="1"/>
    <col min="13582" max="13582" width="22.42578125" style="42" customWidth="1"/>
    <col min="13583" max="13584" width="4.7109375" style="42" customWidth="1"/>
    <col min="13585" max="13585" width="4" style="42" customWidth="1"/>
    <col min="13586" max="13586" width="7.140625" style="42" customWidth="1"/>
    <col min="13587" max="13824" width="9.140625" style="42"/>
    <col min="13825" max="13825" width="5.28515625" style="42" customWidth="1"/>
    <col min="13826" max="13826" width="5" style="42" customWidth="1"/>
    <col min="13827" max="13827" width="5.42578125" style="42" customWidth="1"/>
    <col min="13828" max="13829" width="5.85546875" style="42" customWidth="1"/>
    <col min="13830" max="13830" width="7.42578125" style="42" customWidth="1"/>
    <col min="13831" max="13831" width="8" style="42" customWidth="1"/>
    <col min="13832" max="13832" width="8.140625" style="42" customWidth="1"/>
    <col min="13833" max="13834" width="7.85546875" style="42" customWidth="1"/>
    <col min="13835" max="13835" width="9.7109375" style="42" customWidth="1"/>
    <col min="13836" max="13836" width="7.28515625" style="42" customWidth="1"/>
    <col min="13837" max="13837" width="19.42578125" style="42" customWidth="1"/>
    <col min="13838" max="13838" width="22.42578125" style="42" customWidth="1"/>
    <col min="13839" max="13840" width="4.7109375" style="42" customWidth="1"/>
    <col min="13841" max="13841" width="4" style="42" customWidth="1"/>
    <col min="13842" max="13842" width="7.140625" style="42" customWidth="1"/>
    <col min="13843" max="14080" width="9.140625" style="42"/>
    <col min="14081" max="14081" width="5.28515625" style="42" customWidth="1"/>
    <col min="14082" max="14082" width="5" style="42" customWidth="1"/>
    <col min="14083" max="14083" width="5.42578125" style="42" customWidth="1"/>
    <col min="14084" max="14085" width="5.85546875" style="42" customWidth="1"/>
    <col min="14086" max="14086" width="7.42578125" style="42" customWidth="1"/>
    <col min="14087" max="14087" width="8" style="42" customWidth="1"/>
    <col min="14088" max="14088" width="8.140625" style="42" customWidth="1"/>
    <col min="14089" max="14090" width="7.85546875" style="42" customWidth="1"/>
    <col min="14091" max="14091" width="9.7109375" style="42" customWidth="1"/>
    <col min="14092" max="14092" width="7.28515625" style="42" customWidth="1"/>
    <col min="14093" max="14093" width="19.42578125" style="42" customWidth="1"/>
    <col min="14094" max="14094" width="22.42578125" style="42" customWidth="1"/>
    <col min="14095" max="14096" width="4.7109375" style="42" customWidth="1"/>
    <col min="14097" max="14097" width="4" style="42" customWidth="1"/>
    <col min="14098" max="14098" width="7.140625" style="42" customWidth="1"/>
    <col min="14099" max="14336" width="9.140625" style="42"/>
    <col min="14337" max="14337" width="5.28515625" style="42" customWidth="1"/>
    <col min="14338" max="14338" width="5" style="42" customWidth="1"/>
    <col min="14339" max="14339" width="5.42578125" style="42" customWidth="1"/>
    <col min="14340" max="14341" width="5.85546875" style="42" customWidth="1"/>
    <col min="14342" max="14342" width="7.42578125" style="42" customWidth="1"/>
    <col min="14343" max="14343" width="8" style="42" customWidth="1"/>
    <col min="14344" max="14344" width="8.140625" style="42" customWidth="1"/>
    <col min="14345" max="14346" width="7.85546875" style="42" customWidth="1"/>
    <col min="14347" max="14347" width="9.7109375" style="42" customWidth="1"/>
    <col min="14348" max="14348" width="7.28515625" style="42" customWidth="1"/>
    <col min="14349" max="14349" width="19.42578125" style="42" customWidth="1"/>
    <col min="14350" max="14350" width="22.42578125" style="42" customWidth="1"/>
    <col min="14351" max="14352" width="4.7109375" style="42" customWidth="1"/>
    <col min="14353" max="14353" width="4" style="42" customWidth="1"/>
    <col min="14354" max="14354" width="7.140625" style="42" customWidth="1"/>
    <col min="14355" max="14592" width="9.140625" style="42"/>
    <col min="14593" max="14593" width="5.28515625" style="42" customWidth="1"/>
    <col min="14594" max="14594" width="5" style="42" customWidth="1"/>
    <col min="14595" max="14595" width="5.42578125" style="42" customWidth="1"/>
    <col min="14596" max="14597" width="5.85546875" style="42" customWidth="1"/>
    <col min="14598" max="14598" width="7.42578125" style="42" customWidth="1"/>
    <col min="14599" max="14599" width="8" style="42" customWidth="1"/>
    <col min="14600" max="14600" width="8.140625" style="42" customWidth="1"/>
    <col min="14601" max="14602" width="7.85546875" style="42" customWidth="1"/>
    <col min="14603" max="14603" width="9.7109375" style="42" customWidth="1"/>
    <col min="14604" max="14604" width="7.28515625" style="42" customWidth="1"/>
    <col min="14605" max="14605" width="19.42578125" style="42" customWidth="1"/>
    <col min="14606" max="14606" width="22.42578125" style="42" customWidth="1"/>
    <col min="14607" max="14608" width="4.7109375" style="42" customWidth="1"/>
    <col min="14609" max="14609" width="4" style="42" customWidth="1"/>
    <col min="14610" max="14610" width="7.140625" style="42" customWidth="1"/>
    <col min="14611" max="14848" width="9.140625" style="42"/>
    <col min="14849" max="14849" width="5.28515625" style="42" customWidth="1"/>
    <col min="14850" max="14850" width="5" style="42" customWidth="1"/>
    <col min="14851" max="14851" width="5.42578125" style="42" customWidth="1"/>
    <col min="14852" max="14853" width="5.85546875" style="42" customWidth="1"/>
    <col min="14854" max="14854" width="7.42578125" style="42" customWidth="1"/>
    <col min="14855" max="14855" width="8" style="42" customWidth="1"/>
    <col min="14856" max="14856" width="8.140625" style="42" customWidth="1"/>
    <col min="14857" max="14858" width="7.85546875" style="42" customWidth="1"/>
    <col min="14859" max="14859" width="9.7109375" style="42" customWidth="1"/>
    <col min="14860" max="14860" width="7.28515625" style="42" customWidth="1"/>
    <col min="14861" max="14861" width="19.42578125" style="42" customWidth="1"/>
    <col min="14862" max="14862" width="22.42578125" style="42" customWidth="1"/>
    <col min="14863" max="14864" width="4.7109375" style="42" customWidth="1"/>
    <col min="14865" max="14865" width="4" style="42" customWidth="1"/>
    <col min="14866" max="14866" width="7.140625" style="42" customWidth="1"/>
    <col min="14867" max="15104" width="9.140625" style="42"/>
    <col min="15105" max="15105" width="5.28515625" style="42" customWidth="1"/>
    <col min="15106" max="15106" width="5" style="42" customWidth="1"/>
    <col min="15107" max="15107" width="5.42578125" style="42" customWidth="1"/>
    <col min="15108" max="15109" width="5.85546875" style="42" customWidth="1"/>
    <col min="15110" max="15110" width="7.42578125" style="42" customWidth="1"/>
    <col min="15111" max="15111" width="8" style="42" customWidth="1"/>
    <col min="15112" max="15112" width="8.140625" style="42" customWidth="1"/>
    <col min="15113" max="15114" width="7.85546875" style="42" customWidth="1"/>
    <col min="15115" max="15115" width="9.7109375" style="42" customWidth="1"/>
    <col min="15116" max="15116" width="7.28515625" style="42" customWidth="1"/>
    <col min="15117" max="15117" width="19.42578125" style="42" customWidth="1"/>
    <col min="15118" max="15118" width="22.42578125" style="42" customWidth="1"/>
    <col min="15119" max="15120" width="4.7109375" style="42" customWidth="1"/>
    <col min="15121" max="15121" width="4" style="42" customWidth="1"/>
    <col min="15122" max="15122" width="7.140625" style="42" customWidth="1"/>
    <col min="15123" max="15360" width="9.140625" style="42"/>
    <col min="15361" max="15361" width="5.28515625" style="42" customWidth="1"/>
    <col min="15362" max="15362" width="5" style="42" customWidth="1"/>
    <col min="15363" max="15363" width="5.42578125" style="42" customWidth="1"/>
    <col min="15364" max="15365" width="5.85546875" style="42" customWidth="1"/>
    <col min="15366" max="15366" width="7.42578125" style="42" customWidth="1"/>
    <col min="15367" max="15367" width="8" style="42" customWidth="1"/>
    <col min="15368" max="15368" width="8.140625" style="42" customWidth="1"/>
    <col min="15369" max="15370" width="7.85546875" style="42" customWidth="1"/>
    <col min="15371" max="15371" width="9.7109375" style="42" customWidth="1"/>
    <col min="15372" max="15372" width="7.28515625" style="42" customWidth="1"/>
    <col min="15373" max="15373" width="19.42578125" style="42" customWidth="1"/>
    <col min="15374" max="15374" width="22.42578125" style="42" customWidth="1"/>
    <col min="15375" max="15376" width="4.7109375" style="42" customWidth="1"/>
    <col min="15377" max="15377" width="4" style="42" customWidth="1"/>
    <col min="15378" max="15378" width="7.140625" style="42" customWidth="1"/>
    <col min="15379" max="15616" width="9.140625" style="42"/>
    <col min="15617" max="15617" width="5.28515625" style="42" customWidth="1"/>
    <col min="15618" max="15618" width="5" style="42" customWidth="1"/>
    <col min="15619" max="15619" width="5.42578125" style="42" customWidth="1"/>
    <col min="15620" max="15621" width="5.85546875" style="42" customWidth="1"/>
    <col min="15622" max="15622" width="7.42578125" style="42" customWidth="1"/>
    <col min="15623" max="15623" width="8" style="42" customWidth="1"/>
    <col min="15624" max="15624" width="8.140625" style="42" customWidth="1"/>
    <col min="15625" max="15626" width="7.85546875" style="42" customWidth="1"/>
    <col min="15627" max="15627" width="9.7109375" style="42" customWidth="1"/>
    <col min="15628" max="15628" width="7.28515625" style="42" customWidth="1"/>
    <col min="15629" max="15629" width="19.42578125" style="42" customWidth="1"/>
    <col min="15630" max="15630" width="22.42578125" style="42" customWidth="1"/>
    <col min="15631" max="15632" width="4.7109375" style="42" customWidth="1"/>
    <col min="15633" max="15633" width="4" style="42" customWidth="1"/>
    <col min="15634" max="15634" width="7.140625" style="42" customWidth="1"/>
    <col min="15635" max="15872" width="9.140625" style="42"/>
    <col min="15873" max="15873" width="5.28515625" style="42" customWidth="1"/>
    <col min="15874" max="15874" width="5" style="42" customWidth="1"/>
    <col min="15875" max="15875" width="5.42578125" style="42" customWidth="1"/>
    <col min="15876" max="15877" width="5.85546875" style="42" customWidth="1"/>
    <col min="15878" max="15878" width="7.42578125" style="42" customWidth="1"/>
    <col min="15879" max="15879" width="8" style="42" customWidth="1"/>
    <col min="15880" max="15880" width="8.140625" style="42" customWidth="1"/>
    <col min="15881" max="15882" width="7.85546875" style="42" customWidth="1"/>
    <col min="15883" max="15883" width="9.7109375" style="42" customWidth="1"/>
    <col min="15884" max="15884" width="7.28515625" style="42" customWidth="1"/>
    <col min="15885" max="15885" width="19.42578125" style="42" customWidth="1"/>
    <col min="15886" max="15886" width="22.42578125" style="42" customWidth="1"/>
    <col min="15887" max="15888" width="4.7109375" style="42" customWidth="1"/>
    <col min="15889" max="15889" width="4" style="42" customWidth="1"/>
    <col min="15890" max="15890" width="7.140625" style="42" customWidth="1"/>
    <col min="15891" max="16128" width="9.140625" style="42"/>
    <col min="16129" max="16129" width="5.28515625" style="42" customWidth="1"/>
    <col min="16130" max="16130" width="5" style="42" customWidth="1"/>
    <col min="16131" max="16131" width="5.42578125" style="42" customWidth="1"/>
    <col min="16132" max="16133" width="5.85546875" style="42" customWidth="1"/>
    <col min="16134" max="16134" width="7.42578125" style="42" customWidth="1"/>
    <col min="16135" max="16135" width="8" style="42" customWidth="1"/>
    <col min="16136" max="16136" width="8.140625" style="42" customWidth="1"/>
    <col min="16137" max="16138" width="7.85546875" style="42" customWidth="1"/>
    <col min="16139" max="16139" width="9.7109375" style="42" customWidth="1"/>
    <col min="16140" max="16140" width="7.28515625" style="42" customWidth="1"/>
    <col min="16141" max="16141" width="19.42578125" style="42" customWidth="1"/>
    <col min="16142" max="16142" width="22.42578125" style="42" customWidth="1"/>
    <col min="16143" max="16144" width="4.7109375" style="42" customWidth="1"/>
    <col min="16145" max="16145" width="4" style="42" customWidth="1"/>
    <col min="16146" max="16146" width="7.140625" style="42" customWidth="1"/>
    <col min="16147" max="16384" width="9.140625" style="42"/>
  </cols>
  <sheetData>
    <row r="1" spans="1:22" s="32" customFormat="1" ht="14.25" customHeight="1" x14ac:dyDescent="0.2">
      <c r="A1" s="28" t="s">
        <v>0</v>
      </c>
      <c r="B1" s="28" t="s">
        <v>83</v>
      </c>
      <c r="C1" s="28" t="s">
        <v>6</v>
      </c>
      <c r="D1" s="28" t="s">
        <v>7</v>
      </c>
      <c r="E1" s="28" t="s">
        <v>8</v>
      </c>
      <c r="F1" s="28" t="s">
        <v>125</v>
      </c>
      <c r="G1" s="29" t="s">
        <v>126</v>
      </c>
      <c r="H1" s="29" t="s">
        <v>127</v>
      </c>
      <c r="I1" s="30" t="s">
        <v>128</v>
      </c>
      <c r="J1" s="30" t="s">
        <v>128</v>
      </c>
      <c r="K1" s="31" t="s">
        <v>129</v>
      </c>
      <c r="L1" s="31" t="s">
        <v>130</v>
      </c>
      <c r="M1" s="28" t="s">
        <v>13</v>
      </c>
      <c r="O1" s="28"/>
      <c r="P1" s="28"/>
      <c r="Q1" s="28"/>
      <c r="R1" s="33"/>
      <c r="S1" s="34"/>
      <c r="T1" s="35"/>
      <c r="U1" s="34"/>
      <c r="V1" s="34"/>
    </row>
    <row r="2" spans="1:22" ht="14.25" customHeight="1" x14ac:dyDescent="0.2">
      <c r="A2" s="36">
        <v>1977</v>
      </c>
      <c r="B2" s="36">
        <f t="shared" ref="B2:B41" si="0">C2+D2+E2</f>
        <v>8</v>
      </c>
      <c r="C2" s="36">
        <f>SUM(Osbourn!G2:G9)</f>
        <v>3</v>
      </c>
      <c r="D2" s="36">
        <f>SUM(Osbourn!H2:H9)</f>
        <v>5</v>
      </c>
      <c r="E2" s="36">
        <f>SUM(Osbourn!I2:I9)</f>
        <v>0</v>
      </c>
      <c r="F2" s="38">
        <f t="shared" ref="F2:F41" si="1">SUM(C2+(E2/2))/(C2+D2+E2)</f>
        <v>0.375</v>
      </c>
      <c r="G2" s="39">
        <f>SUM(Osbourn!D2:D9)</f>
        <v>186</v>
      </c>
      <c r="H2" s="39">
        <f>SUM(Osbourn!E2:E9)</f>
        <v>186</v>
      </c>
      <c r="I2" s="40">
        <f t="shared" ref="I2" si="2">G2/B2</f>
        <v>23.25</v>
      </c>
      <c r="J2" s="40">
        <f t="shared" ref="J2" si="3">H2/B2</f>
        <v>23.25</v>
      </c>
      <c r="K2" s="41">
        <f t="shared" ref="K2" si="4">I2-J2</f>
        <v>0</v>
      </c>
      <c r="L2" s="38">
        <f t="shared" ref="L2" si="5">(G2)/(G2+H2)</f>
        <v>0.5</v>
      </c>
      <c r="M2" s="42" t="s">
        <v>81</v>
      </c>
    </row>
    <row r="3" spans="1:22" ht="14.25" customHeight="1" x14ac:dyDescent="0.2">
      <c r="A3" s="36">
        <v>1978</v>
      </c>
      <c r="B3" s="36">
        <f t="shared" si="0"/>
        <v>10</v>
      </c>
      <c r="C3" s="36">
        <f>SUM(Osbourn!G10:G19)</f>
        <v>4</v>
      </c>
      <c r="D3" s="36">
        <f>SUM(Osbourn!H10:H19)</f>
        <v>6</v>
      </c>
      <c r="E3" s="36">
        <f>SUM(Osbourn!I10:I19)</f>
        <v>0</v>
      </c>
      <c r="F3" s="38">
        <f t="shared" si="1"/>
        <v>0.4</v>
      </c>
      <c r="G3" s="39">
        <f>SUM(Osbourn!D10:D19)</f>
        <v>91</v>
      </c>
      <c r="H3" s="39">
        <f>SUM(Osbourn!E10:E19)</f>
        <v>184</v>
      </c>
      <c r="I3" s="40">
        <f t="shared" ref="I3" si="6">G3/B3</f>
        <v>9.1</v>
      </c>
      <c r="J3" s="40">
        <f t="shared" ref="J3" si="7">H3/B3</f>
        <v>18.399999999999999</v>
      </c>
      <c r="K3" s="41">
        <f t="shared" ref="K3" si="8">I3-J3</f>
        <v>-9.2999999999999989</v>
      </c>
      <c r="L3" s="38">
        <f t="shared" ref="L3" si="9">(G3)/(G3+H3)</f>
        <v>0.33090909090909093</v>
      </c>
      <c r="M3" s="42" t="s">
        <v>81</v>
      </c>
    </row>
    <row r="4" spans="1:22" ht="14.25" customHeight="1" x14ac:dyDescent="0.2">
      <c r="A4" s="36">
        <v>1979</v>
      </c>
      <c r="B4" s="36">
        <f t="shared" si="0"/>
        <v>10</v>
      </c>
      <c r="C4" s="36">
        <f>SUM(Osbourn!G20:G29)</f>
        <v>6</v>
      </c>
      <c r="D4" s="36">
        <f>SUM(Osbourn!H20:H29)</f>
        <v>4</v>
      </c>
      <c r="E4" s="36">
        <f>SUM(Osbourn!I20:I29)</f>
        <v>0</v>
      </c>
      <c r="F4" s="38">
        <f t="shared" si="1"/>
        <v>0.6</v>
      </c>
      <c r="G4" s="39">
        <f>SUM(Osbourn!D20:D29)</f>
        <v>172</v>
      </c>
      <c r="H4" s="39">
        <f>SUM(Osbourn!E20:E29)</f>
        <v>68</v>
      </c>
      <c r="I4" s="40">
        <f t="shared" ref="I4" si="10">G4/B4</f>
        <v>17.2</v>
      </c>
      <c r="J4" s="40">
        <f t="shared" ref="J4" si="11">H4/B4</f>
        <v>6.8</v>
      </c>
      <c r="K4" s="41">
        <f t="shared" ref="K4" si="12">I4-J4</f>
        <v>10.399999999999999</v>
      </c>
      <c r="L4" s="38">
        <f t="shared" ref="L4" si="13">(G4)/(G4+H4)</f>
        <v>0.71666666666666667</v>
      </c>
      <c r="M4" s="42" t="s">
        <v>81</v>
      </c>
    </row>
    <row r="5" spans="1:22" ht="14.25" customHeight="1" x14ac:dyDescent="0.2">
      <c r="A5" s="36">
        <v>1980</v>
      </c>
      <c r="B5" s="36">
        <f t="shared" si="0"/>
        <v>10</v>
      </c>
      <c r="C5" s="36">
        <f>SUM(Osbourn!G30:G39)</f>
        <v>5</v>
      </c>
      <c r="D5" s="36">
        <f>SUM(Osbourn!H30:H39)</f>
        <v>5</v>
      </c>
      <c r="E5" s="36">
        <f>SUM(Osbourn!I30:I39)</f>
        <v>0</v>
      </c>
      <c r="F5" s="38">
        <f t="shared" si="1"/>
        <v>0.5</v>
      </c>
      <c r="G5" s="39">
        <f>SUM(Osbourn!D30:D39)</f>
        <v>172</v>
      </c>
      <c r="H5" s="39">
        <f>SUM(Osbourn!E30:E39)</f>
        <v>179</v>
      </c>
      <c r="I5" s="40">
        <f t="shared" ref="I5" si="14">G5/B5</f>
        <v>17.2</v>
      </c>
      <c r="J5" s="40">
        <f t="shared" ref="J5" si="15">H5/B5</f>
        <v>17.899999999999999</v>
      </c>
      <c r="K5" s="41">
        <f t="shared" ref="K5" si="16">I5-J5</f>
        <v>-0.69999999999999929</v>
      </c>
      <c r="L5" s="38">
        <f t="shared" ref="L5" si="17">(G5)/(G5+H5)</f>
        <v>0.49002849002849003</v>
      </c>
      <c r="M5" s="42" t="s">
        <v>81</v>
      </c>
    </row>
    <row r="6" spans="1:22" ht="14.25" customHeight="1" x14ac:dyDescent="0.2">
      <c r="A6" s="36">
        <v>1981</v>
      </c>
      <c r="B6" s="36">
        <f t="shared" si="0"/>
        <v>10</v>
      </c>
      <c r="C6" s="36">
        <f>SUM(Osbourn!G40:G49)</f>
        <v>7</v>
      </c>
      <c r="D6" s="36">
        <f>SUM(Osbourn!H40:H49)</f>
        <v>3</v>
      </c>
      <c r="E6" s="36">
        <f>SUM(Osbourn!I40:I49)</f>
        <v>0</v>
      </c>
      <c r="F6" s="38">
        <f t="shared" si="1"/>
        <v>0.7</v>
      </c>
      <c r="G6" s="39">
        <f>SUM(Osbourn!D40:D49)</f>
        <v>184</v>
      </c>
      <c r="H6" s="39">
        <f>SUM(Osbourn!E40:E49)</f>
        <v>106</v>
      </c>
      <c r="I6" s="40">
        <f t="shared" ref="I6" si="18">G6/B6</f>
        <v>18.399999999999999</v>
      </c>
      <c r="J6" s="40">
        <f t="shared" ref="J6" si="19">H6/B6</f>
        <v>10.6</v>
      </c>
      <c r="K6" s="41">
        <f t="shared" ref="K6" si="20">I6-J6</f>
        <v>7.7999999999999989</v>
      </c>
      <c r="L6" s="38">
        <f t="shared" ref="L6" si="21">(G6)/(G6+H6)</f>
        <v>0.6344827586206897</v>
      </c>
      <c r="M6" s="42" t="s">
        <v>81</v>
      </c>
    </row>
    <row r="7" spans="1:22" ht="14.25" customHeight="1" x14ac:dyDescent="0.2">
      <c r="A7" s="36">
        <v>1982</v>
      </c>
      <c r="B7" s="36">
        <f t="shared" si="0"/>
        <v>12</v>
      </c>
      <c r="C7" s="36">
        <f>SUM(Osbourn!G50:G61)</f>
        <v>11</v>
      </c>
      <c r="D7" s="36">
        <f>SUM(Osbourn!H50:H61)</f>
        <v>1</v>
      </c>
      <c r="E7" s="36">
        <f>SUM(Osbourn!I50:I61)</f>
        <v>0</v>
      </c>
      <c r="F7" s="38">
        <f t="shared" si="1"/>
        <v>0.91666666666666663</v>
      </c>
      <c r="G7" s="39">
        <f>SUM(Osbourn!D50:D61)</f>
        <v>333</v>
      </c>
      <c r="H7" s="39">
        <f>SUM(Osbourn!E50:E61)</f>
        <v>106</v>
      </c>
      <c r="I7" s="40">
        <f t="shared" ref="I7" si="22">G7/B7</f>
        <v>27.75</v>
      </c>
      <c r="J7" s="40">
        <f t="shared" ref="J7" si="23">H7/B7</f>
        <v>8.8333333333333339</v>
      </c>
      <c r="K7" s="41">
        <f t="shared" ref="K7" si="24">I7-J7</f>
        <v>18.916666666666664</v>
      </c>
      <c r="L7" s="38">
        <f t="shared" ref="L7" si="25">(G7)/(G7+H7)</f>
        <v>0.75854214123006836</v>
      </c>
      <c r="M7" s="42" t="s">
        <v>81</v>
      </c>
    </row>
    <row r="8" spans="1:22" ht="14.25" customHeight="1" x14ac:dyDescent="0.2">
      <c r="A8" s="36">
        <v>1983</v>
      </c>
      <c r="B8" s="36">
        <f t="shared" si="0"/>
        <v>10</v>
      </c>
      <c r="C8" s="36">
        <f>SUM(Osbourn!G62:G71)</f>
        <v>7</v>
      </c>
      <c r="D8" s="36">
        <f>SUM(Osbourn!H62:H71)</f>
        <v>3</v>
      </c>
      <c r="E8" s="36">
        <f>SUM(Osbourn!I62:I71)</f>
        <v>0</v>
      </c>
      <c r="F8" s="38">
        <f t="shared" si="1"/>
        <v>0.7</v>
      </c>
      <c r="G8" s="39">
        <f>SUM(Osbourn!D62:D71)</f>
        <v>184</v>
      </c>
      <c r="H8" s="39">
        <f>SUM(Osbourn!E62:E71)</f>
        <v>131</v>
      </c>
      <c r="I8" s="40">
        <f t="shared" ref="I8" si="26">G8/B8</f>
        <v>18.399999999999999</v>
      </c>
      <c r="J8" s="40">
        <f t="shared" ref="J8" si="27">H8/B8</f>
        <v>13.1</v>
      </c>
      <c r="K8" s="41">
        <f t="shared" ref="K8" si="28">I8-J8</f>
        <v>5.2999999999999989</v>
      </c>
      <c r="L8" s="38">
        <f t="shared" ref="L8" si="29">(G8)/(G8+H8)</f>
        <v>0.58412698412698416</v>
      </c>
      <c r="M8" s="42" t="s">
        <v>81</v>
      </c>
    </row>
    <row r="9" spans="1:22" ht="14.25" customHeight="1" x14ac:dyDescent="0.2">
      <c r="A9" s="36">
        <v>1984</v>
      </c>
      <c r="B9" s="36">
        <f t="shared" si="0"/>
        <v>10</v>
      </c>
      <c r="C9" s="36">
        <f>SUM(Osbourn!G72:G81)</f>
        <v>3</v>
      </c>
      <c r="D9" s="36">
        <f>SUM(Osbourn!H72:H81)</f>
        <v>7</v>
      </c>
      <c r="E9" s="36">
        <f>SUM(Osbourn!I72:I81)</f>
        <v>0</v>
      </c>
      <c r="F9" s="38">
        <f t="shared" si="1"/>
        <v>0.3</v>
      </c>
      <c r="G9" s="39">
        <f>SUM(Osbourn!D72:D81)</f>
        <v>106</v>
      </c>
      <c r="H9" s="39">
        <f>SUM(Osbourn!E72:E81)</f>
        <v>214</v>
      </c>
      <c r="I9" s="40">
        <f t="shared" ref="I9" si="30">G9/B9</f>
        <v>10.6</v>
      </c>
      <c r="J9" s="40">
        <f t="shared" ref="J9" si="31">H9/B9</f>
        <v>21.4</v>
      </c>
      <c r="K9" s="41">
        <f t="shared" ref="K9" si="32">I9-J9</f>
        <v>-10.799999999999999</v>
      </c>
      <c r="L9" s="38">
        <f t="shared" ref="L9" si="33">(G9)/(G9+H9)</f>
        <v>0.33124999999999999</v>
      </c>
      <c r="M9" s="42" t="s">
        <v>81</v>
      </c>
      <c r="O9" s="36">
        <f>SUM(C2:C9)</f>
        <v>46</v>
      </c>
      <c r="P9" s="36">
        <f t="shared" ref="P9:Q9" si="34">SUM(D2:D9)</f>
        <v>34</v>
      </c>
      <c r="Q9" s="36">
        <f t="shared" si="34"/>
        <v>0</v>
      </c>
    </row>
    <row r="10" spans="1:22" ht="14.25" customHeight="1" x14ac:dyDescent="0.2">
      <c r="A10" s="36">
        <v>1985</v>
      </c>
      <c r="B10" s="36">
        <f t="shared" si="0"/>
        <v>10</v>
      </c>
      <c r="C10" s="36">
        <f>SUM(Osbourn!G82:G91)</f>
        <v>4</v>
      </c>
      <c r="D10" s="36">
        <f>SUM(Osbourn!H82:H91)</f>
        <v>5</v>
      </c>
      <c r="E10" s="36">
        <f>SUM(Osbourn!I82:I91)</f>
        <v>1</v>
      </c>
      <c r="F10" s="38">
        <f t="shared" si="1"/>
        <v>0.45</v>
      </c>
      <c r="G10" s="39">
        <f>SUM(Osbourn!D82:D91)</f>
        <v>106</v>
      </c>
      <c r="H10" s="39">
        <f>SUM(Osbourn!E82:E91)</f>
        <v>160</v>
      </c>
      <c r="I10" s="40">
        <f t="shared" ref="I10" si="35">G10/B10</f>
        <v>10.6</v>
      </c>
      <c r="J10" s="40">
        <f t="shared" ref="J10" si="36">H10/B10</f>
        <v>16</v>
      </c>
      <c r="K10" s="41">
        <f t="shared" ref="K10" si="37">I10-J10</f>
        <v>-5.4</v>
      </c>
      <c r="L10" s="38">
        <f t="shared" ref="L10" si="38">(G10)/(G10+H10)</f>
        <v>0.39849624060150374</v>
      </c>
      <c r="M10" s="42" t="s">
        <v>90</v>
      </c>
    </row>
    <row r="11" spans="1:22" ht="14.25" customHeight="1" x14ac:dyDescent="0.2">
      <c r="A11" s="36">
        <v>1986</v>
      </c>
      <c r="B11" s="36">
        <f t="shared" si="0"/>
        <v>10</v>
      </c>
      <c r="C11" s="36">
        <f>SUM(Osbourn!G92:G101)</f>
        <v>5</v>
      </c>
      <c r="D11" s="36">
        <f>SUM(Osbourn!H92:H101)</f>
        <v>5</v>
      </c>
      <c r="E11" s="36">
        <f>SUM(Osbourn!I92:I101)</f>
        <v>0</v>
      </c>
      <c r="F11" s="38">
        <f t="shared" si="1"/>
        <v>0.5</v>
      </c>
      <c r="G11" s="39">
        <f>SUM(Osbourn!D92:D101)</f>
        <v>189</v>
      </c>
      <c r="H11" s="39">
        <f>SUM(Osbourn!E92:E101)</f>
        <v>181</v>
      </c>
      <c r="I11" s="40">
        <f t="shared" ref="I11" si="39">G11/B11</f>
        <v>18.899999999999999</v>
      </c>
      <c r="J11" s="40">
        <f t="shared" ref="J11" si="40">H11/B11</f>
        <v>18.100000000000001</v>
      </c>
      <c r="K11" s="41">
        <f t="shared" ref="K11" si="41">I11-J11</f>
        <v>0.79999999999999716</v>
      </c>
      <c r="L11" s="38">
        <f t="shared" ref="L11" si="42">(G11)/(G11+H11)</f>
        <v>0.51081081081081081</v>
      </c>
      <c r="M11" s="42" t="s">
        <v>90</v>
      </c>
    </row>
    <row r="12" spans="1:22" ht="14.25" customHeight="1" x14ac:dyDescent="0.2">
      <c r="A12" s="36">
        <v>1987</v>
      </c>
      <c r="B12" s="36">
        <f t="shared" si="0"/>
        <v>10</v>
      </c>
      <c r="C12" s="36">
        <f>SUM(Osbourn!G102:G111)</f>
        <v>3</v>
      </c>
      <c r="D12" s="36">
        <f>SUM(Osbourn!H102:H111)</f>
        <v>7</v>
      </c>
      <c r="E12" s="36">
        <f>SUM(Osbourn!I102:I111)</f>
        <v>0</v>
      </c>
      <c r="F12" s="38">
        <f t="shared" si="1"/>
        <v>0.3</v>
      </c>
      <c r="G12" s="39">
        <f>SUM(Osbourn!D102:D111)</f>
        <v>114</v>
      </c>
      <c r="H12" s="39">
        <f>SUM(Osbourn!E102:E111)</f>
        <v>178</v>
      </c>
      <c r="I12" s="40">
        <f t="shared" ref="I12" si="43">G12/B12</f>
        <v>11.4</v>
      </c>
      <c r="J12" s="40">
        <f t="shared" ref="J12" si="44">H12/B12</f>
        <v>17.8</v>
      </c>
      <c r="K12" s="41">
        <f t="shared" ref="K12" si="45">I12-J12</f>
        <v>-6.4</v>
      </c>
      <c r="L12" s="38">
        <f t="shared" ref="L12" si="46">(G12)/(G12+H12)</f>
        <v>0.3904109589041096</v>
      </c>
      <c r="M12" s="42" t="s">
        <v>90</v>
      </c>
    </row>
    <row r="13" spans="1:22" ht="14.25" customHeight="1" x14ac:dyDescent="0.2">
      <c r="A13" s="36">
        <v>1988</v>
      </c>
      <c r="B13" s="36">
        <f t="shared" si="0"/>
        <v>10</v>
      </c>
      <c r="C13" s="36">
        <f>SUM(Osbourn!G112:G121)</f>
        <v>3</v>
      </c>
      <c r="D13" s="36">
        <f>SUM(Osbourn!H112:H121)</f>
        <v>7</v>
      </c>
      <c r="E13" s="36">
        <f>SUM(Osbourn!I112:I121)</f>
        <v>0</v>
      </c>
      <c r="F13" s="38">
        <f t="shared" si="1"/>
        <v>0.3</v>
      </c>
      <c r="G13" s="39">
        <f>SUM(Osbourn!D112:D121)</f>
        <v>183</v>
      </c>
      <c r="H13" s="39">
        <f>SUM(Osbourn!E112:E121)</f>
        <v>295</v>
      </c>
      <c r="I13" s="40">
        <f t="shared" ref="I13" si="47">G13/B13</f>
        <v>18.3</v>
      </c>
      <c r="J13" s="40">
        <f t="shared" ref="J13" si="48">H13/B13</f>
        <v>29.5</v>
      </c>
      <c r="K13" s="41">
        <f t="shared" ref="K13" si="49">I13-J13</f>
        <v>-11.2</v>
      </c>
      <c r="L13" s="38">
        <f t="shared" ref="L13" si="50">(G13)/(G13+H13)</f>
        <v>0.38284518828451886</v>
      </c>
      <c r="M13" s="42" t="s">
        <v>90</v>
      </c>
    </row>
    <row r="14" spans="1:22" ht="14.25" customHeight="1" x14ac:dyDescent="0.2">
      <c r="A14" s="36">
        <v>1989</v>
      </c>
      <c r="B14" s="36">
        <f t="shared" si="0"/>
        <v>10</v>
      </c>
      <c r="C14" s="36">
        <f>SUM(Osbourn!G122:G131)</f>
        <v>3</v>
      </c>
      <c r="D14" s="36">
        <f>SUM(Osbourn!H122:H131)</f>
        <v>7</v>
      </c>
      <c r="E14" s="36">
        <f>SUM(Osbourn!I122:I131)</f>
        <v>0</v>
      </c>
      <c r="F14" s="38">
        <f t="shared" si="1"/>
        <v>0.3</v>
      </c>
      <c r="G14" s="39">
        <f>SUM(Osbourn!D122:D131)</f>
        <v>146</v>
      </c>
      <c r="H14" s="39">
        <f>SUM(Osbourn!E122:E131)</f>
        <v>198</v>
      </c>
      <c r="I14" s="40">
        <f t="shared" ref="I14" si="51">G14/B14</f>
        <v>14.6</v>
      </c>
      <c r="J14" s="40">
        <f t="shared" ref="J14" si="52">H14/B14</f>
        <v>19.8</v>
      </c>
      <c r="K14" s="41">
        <f t="shared" ref="K14" si="53">I14-J14</f>
        <v>-5.2000000000000011</v>
      </c>
      <c r="L14" s="38">
        <f t="shared" ref="L14" si="54">(G14)/(G14+H14)</f>
        <v>0.42441860465116277</v>
      </c>
      <c r="M14" s="42" t="s">
        <v>90</v>
      </c>
    </row>
    <row r="15" spans="1:22" ht="14.25" customHeight="1" x14ac:dyDescent="0.2">
      <c r="A15" s="36">
        <v>1990</v>
      </c>
      <c r="B15" s="36">
        <f t="shared" si="0"/>
        <v>10</v>
      </c>
      <c r="C15" s="36">
        <f>SUM(Osbourn!G132:G141)</f>
        <v>4</v>
      </c>
      <c r="D15" s="36">
        <f>SUM(Osbourn!H132:H141)</f>
        <v>6</v>
      </c>
      <c r="E15" s="36">
        <f>SUM(Osbourn!I132:I141)</f>
        <v>0</v>
      </c>
      <c r="F15" s="38">
        <f t="shared" si="1"/>
        <v>0.4</v>
      </c>
      <c r="G15" s="39">
        <f>SUM(Osbourn!D132:D141)</f>
        <v>90</v>
      </c>
      <c r="H15" s="39">
        <f>SUM(Osbourn!E132:E141)</f>
        <v>116</v>
      </c>
      <c r="I15" s="40">
        <f t="shared" ref="I15" si="55">G15/B15</f>
        <v>9</v>
      </c>
      <c r="J15" s="40">
        <f t="shared" ref="J15" si="56">H15/B15</f>
        <v>11.6</v>
      </c>
      <c r="K15" s="41">
        <f t="shared" ref="K15" si="57">I15-J15</f>
        <v>-2.5999999999999996</v>
      </c>
      <c r="L15" s="38">
        <f t="shared" ref="L15" si="58">(G15)/(G15+H15)</f>
        <v>0.43689320388349512</v>
      </c>
      <c r="M15" s="42" t="s">
        <v>90</v>
      </c>
    </row>
    <row r="16" spans="1:22" ht="14.25" customHeight="1" x14ac:dyDescent="0.2">
      <c r="A16" s="36">
        <v>1991</v>
      </c>
      <c r="B16" s="36">
        <f t="shared" si="0"/>
        <v>10</v>
      </c>
      <c r="C16" s="36">
        <f>SUM(Osbourn!G142:G151)</f>
        <v>8</v>
      </c>
      <c r="D16" s="36">
        <f>SUM(Osbourn!H142:H151)</f>
        <v>2</v>
      </c>
      <c r="E16" s="36">
        <f>SUM(Osbourn!I142:I151)</f>
        <v>0</v>
      </c>
      <c r="F16" s="38">
        <f t="shared" si="1"/>
        <v>0.8</v>
      </c>
      <c r="G16" s="39">
        <f>SUM(Osbourn!D142:D151)</f>
        <v>194</v>
      </c>
      <c r="H16" s="39">
        <f>SUM(Osbourn!E142:E151)</f>
        <v>41</v>
      </c>
      <c r="I16" s="40">
        <f t="shared" ref="I16" si="59">G16/B16</f>
        <v>19.399999999999999</v>
      </c>
      <c r="J16" s="40">
        <f t="shared" ref="J16" si="60">H16/B16</f>
        <v>4.0999999999999996</v>
      </c>
      <c r="K16" s="41">
        <f t="shared" ref="K16" si="61">I16-J16</f>
        <v>15.299999999999999</v>
      </c>
      <c r="L16" s="38">
        <f t="shared" ref="L16" si="62">(G16)/(G16+H16)</f>
        <v>0.82553191489361699</v>
      </c>
      <c r="M16" s="42" t="s">
        <v>95</v>
      </c>
    </row>
    <row r="17" spans="1:13" ht="14.25" customHeight="1" x14ac:dyDescent="0.2">
      <c r="A17" s="36">
        <v>1992</v>
      </c>
      <c r="B17" s="36">
        <f t="shared" si="0"/>
        <v>11</v>
      </c>
      <c r="C17" s="36">
        <f>SUM(Osbourn!G152:G162)</f>
        <v>9</v>
      </c>
      <c r="D17" s="36">
        <f>SUM(Osbourn!H152:H162)</f>
        <v>2</v>
      </c>
      <c r="E17" s="36">
        <f>SUM(Osbourn!I152:I162)</f>
        <v>0</v>
      </c>
      <c r="F17" s="38">
        <f t="shared" si="1"/>
        <v>0.81818181818181823</v>
      </c>
      <c r="G17" s="39">
        <f>SUM(Osbourn!D152:D162)</f>
        <v>339</v>
      </c>
      <c r="H17" s="39">
        <f>SUM(Osbourn!E152:E162)</f>
        <v>127</v>
      </c>
      <c r="I17" s="40">
        <f t="shared" ref="I17" si="63">G17/B17</f>
        <v>30.818181818181817</v>
      </c>
      <c r="J17" s="40">
        <f t="shared" ref="J17" si="64">H17/B17</f>
        <v>11.545454545454545</v>
      </c>
      <c r="K17" s="41">
        <f t="shared" ref="K17" si="65">I17-J17</f>
        <v>19.272727272727273</v>
      </c>
      <c r="L17" s="38">
        <f t="shared" ref="L17" si="66">(G17)/(G17+H17)</f>
        <v>0.72746781115879833</v>
      </c>
      <c r="M17" s="42" t="s">
        <v>95</v>
      </c>
    </row>
    <row r="18" spans="1:13" ht="14.25" customHeight="1" x14ac:dyDescent="0.2">
      <c r="A18" s="36">
        <v>1993</v>
      </c>
      <c r="B18" s="36">
        <f t="shared" si="0"/>
        <v>10</v>
      </c>
      <c r="C18" s="36">
        <f>SUM(Osbourn!G163:G172)</f>
        <v>5</v>
      </c>
      <c r="D18" s="36">
        <f>SUM(Osbourn!H163:H172)</f>
        <v>5</v>
      </c>
      <c r="E18" s="36">
        <f>SUM(Osbourn!I163:I172)</f>
        <v>0</v>
      </c>
      <c r="F18" s="38">
        <f t="shared" si="1"/>
        <v>0.5</v>
      </c>
      <c r="G18" s="39">
        <f>SUM(Osbourn!D163:D172)</f>
        <v>188</v>
      </c>
      <c r="H18" s="39">
        <f>SUM(Osbourn!E163:E172)</f>
        <v>178</v>
      </c>
      <c r="I18" s="40">
        <f t="shared" ref="I18" si="67">G18/B18</f>
        <v>18.8</v>
      </c>
      <c r="J18" s="40">
        <f t="shared" ref="J18" si="68">H18/B18</f>
        <v>17.8</v>
      </c>
      <c r="K18" s="41">
        <f t="shared" ref="K18" si="69">I18-J18</f>
        <v>1</v>
      </c>
      <c r="L18" s="38">
        <f t="shared" ref="L18" si="70">(G18)/(G18+H18)</f>
        <v>0.51366120218579236</v>
      </c>
      <c r="M18" s="42" t="s">
        <v>95</v>
      </c>
    </row>
    <row r="19" spans="1:13" ht="14.25" customHeight="1" x14ac:dyDescent="0.2">
      <c r="A19" s="36">
        <v>1994</v>
      </c>
      <c r="B19" s="36">
        <f t="shared" si="0"/>
        <v>10</v>
      </c>
      <c r="C19" s="36">
        <f>SUM(Osbourn!G173:G182)</f>
        <v>6</v>
      </c>
      <c r="D19" s="36">
        <f>SUM(Osbourn!H173:H182)</f>
        <v>4</v>
      </c>
      <c r="E19" s="36">
        <f>SUM(Osbourn!I173:I182)</f>
        <v>0</v>
      </c>
      <c r="F19" s="38">
        <f t="shared" si="1"/>
        <v>0.6</v>
      </c>
      <c r="G19" s="39">
        <f>SUM(Osbourn!D173:D182)</f>
        <v>218</v>
      </c>
      <c r="H19" s="39">
        <f>SUM(Osbourn!E173:E182)</f>
        <v>164</v>
      </c>
      <c r="I19" s="40">
        <f t="shared" ref="I19" si="71">G19/B19</f>
        <v>21.8</v>
      </c>
      <c r="J19" s="40">
        <f t="shared" ref="J19" si="72">H19/B19</f>
        <v>16.399999999999999</v>
      </c>
      <c r="K19" s="41">
        <f t="shared" ref="K19" si="73">I19-J19</f>
        <v>5.4000000000000021</v>
      </c>
      <c r="L19" s="38">
        <f t="shared" ref="L19" si="74">(G19)/(G19+H19)</f>
        <v>0.5706806282722513</v>
      </c>
      <c r="M19" s="42" t="s">
        <v>95</v>
      </c>
    </row>
    <row r="20" spans="1:13" ht="14.25" customHeight="1" x14ac:dyDescent="0.2">
      <c r="A20" s="36">
        <v>1995</v>
      </c>
      <c r="B20" s="36">
        <f t="shared" si="0"/>
        <v>10</v>
      </c>
      <c r="C20" s="36">
        <f>SUM(Osbourn!G183:G192)</f>
        <v>4</v>
      </c>
      <c r="D20" s="36">
        <f>SUM(Osbourn!H183:H192)</f>
        <v>6</v>
      </c>
      <c r="E20" s="36">
        <f>SUM(Osbourn!I183:I192)</f>
        <v>0</v>
      </c>
      <c r="F20" s="38">
        <f t="shared" si="1"/>
        <v>0.4</v>
      </c>
      <c r="G20" s="39">
        <f>SUM(Osbourn!D183:D192)</f>
        <v>164</v>
      </c>
      <c r="H20" s="39">
        <f>SUM(Osbourn!E183:E192)</f>
        <v>193</v>
      </c>
      <c r="I20" s="40">
        <f t="shared" ref="I20" si="75">G20/B20</f>
        <v>16.399999999999999</v>
      </c>
      <c r="J20" s="40">
        <f t="shared" ref="J20" si="76">H20/B20</f>
        <v>19.3</v>
      </c>
      <c r="K20" s="41">
        <f t="shared" ref="K20" si="77">I20-J20</f>
        <v>-2.9000000000000021</v>
      </c>
      <c r="L20" s="38">
        <f t="shared" ref="L20" si="78">(G20)/(G20+H20)</f>
        <v>0.45938375350140054</v>
      </c>
      <c r="M20" s="42" t="s">
        <v>95</v>
      </c>
    </row>
    <row r="21" spans="1:13" ht="14.25" customHeight="1" x14ac:dyDescent="0.2">
      <c r="A21" s="36">
        <v>1996</v>
      </c>
      <c r="B21" s="36">
        <f t="shared" si="0"/>
        <v>10</v>
      </c>
      <c r="C21" s="36">
        <f>SUM(Osbourn!G193:G202)</f>
        <v>3</v>
      </c>
      <c r="D21" s="36">
        <f>SUM(Osbourn!H193:H202)</f>
        <v>7</v>
      </c>
      <c r="E21" s="36">
        <f>SUM(Osbourn!I193:I202)</f>
        <v>0</v>
      </c>
      <c r="F21" s="38">
        <f t="shared" si="1"/>
        <v>0.3</v>
      </c>
      <c r="G21" s="39">
        <f>SUM(Osbourn!D193:D202)</f>
        <v>136</v>
      </c>
      <c r="H21" s="39">
        <f>SUM(Osbourn!E193:E202)</f>
        <v>148</v>
      </c>
      <c r="I21" s="40">
        <f t="shared" ref="I21" si="79">G21/B21</f>
        <v>13.6</v>
      </c>
      <c r="J21" s="40">
        <f t="shared" ref="J21" si="80">H21/B21</f>
        <v>14.8</v>
      </c>
      <c r="K21" s="41">
        <f t="shared" ref="K21" si="81">I21-J21</f>
        <v>-1.2000000000000011</v>
      </c>
      <c r="L21" s="38">
        <f t="shared" ref="L21" si="82">(G21)/(G21+H21)</f>
        <v>0.47887323943661969</v>
      </c>
      <c r="M21" s="42" t="s">
        <v>132</v>
      </c>
    </row>
    <row r="22" spans="1:13" ht="14.25" customHeight="1" x14ac:dyDescent="0.2">
      <c r="A22" s="36">
        <v>1997</v>
      </c>
      <c r="B22" s="36">
        <f t="shared" si="0"/>
        <v>10</v>
      </c>
      <c r="C22" s="36">
        <f>SUM(Osbourn!G203:G212)</f>
        <v>5</v>
      </c>
      <c r="D22" s="36">
        <f>SUM(Osbourn!H203:H212)</f>
        <v>5</v>
      </c>
      <c r="E22" s="36">
        <f>SUM(Osbourn!I203:I212)</f>
        <v>0</v>
      </c>
      <c r="F22" s="38">
        <f t="shared" si="1"/>
        <v>0.5</v>
      </c>
      <c r="G22" s="39">
        <f>SUM(Osbourn!D203:D212)</f>
        <v>162</v>
      </c>
      <c r="H22" s="39">
        <f>SUM(Osbourn!E203:E212)</f>
        <v>106</v>
      </c>
      <c r="I22" s="40">
        <f t="shared" ref="I22" si="83">G22/B22</f>
        <v>16.2</v>
      </c>
      <c r="J22" s="40">
        <f t="shared" ref="J22" si="84">H22/B22</f>
        <v>10.6</v>
      </c>
      <c r="K22" s="41">
        <f t="shared" ref="K22" si="85">I22-J22</f>
        <v>5.6</v>
      </c>
      <c r="L22" s="38">
        <f t="shared" ref="L22" si="86">(G22)/(G22+H22)</f>
        <v>0.60447761194029848</v>
      </c>
      <c r="M22" s="42" t="s">
        <v>132</v>
      </c>
    </row>
    <row r="23" spans="1:13" ht="14.25" customHeight="1" x14ac:dyDescent="0.2">
      <c r="A23" s="36">
        <v>1998</v>
      </c>
      <c r="B23" s="36">
        <f t="shared" si="0"/>
        <v>10</v>
      </c>
      <c r="C23" s="36">
        <f>SUM(Osbourn!G213:G222)</f>
        <v>3</v>
      </c>
      <c r="D23" s="36">
        <f>SUM(Osbourn!H213:H222)</f>
        <v>7</v>
      </c>
      <c r="E23" s="36">
        <f>SUM(Osbourn!I213:I222)</f>
        <v>0</v>
      </c>
      <c r="F23" s="38">
        <f t="shared" si="1"/>
        <v>0.3</v>
      </c>
      <c r="G23" s="39">
        <f>SUM(Osbourn!D213:D222)</f>
        <v>121</v>
      </c>
      <c r="H23" s="39">
        <f>SUM(Osbourn!E213:E222)</f>
        <v>199</v>
      </c>
      <c r="I23" s="40">
        <f t="shared" ref="I23" si="87">G23/B23</f>
        <v>12.1</v>
      </c>
      <c r="J23" s="40">
        <f t="shared" ref="J23" si="88">H23/B23</f>
        <v>19.899999999999999</v>
      </c>
      <c r="K23" s="41">
        <f t="shared" ref="K23" si="89">I23-J23</f>
        <v>-7.7999999999999989</v>
      </c>
      <c r="L23" s="38">
        <f t="shared" ref="L23" si="90">(G23)/(G23+H23)</f>
        <v>0.37812499999999999</v>
      </c>
      <c r="M23" s="42" t="s">
        <v>132</v>
      </c>
    </row>
    <row r="24" spans="1:13" ht="14.25" customHeight="1" x14ac:dyDescent="0.2">
      <c r="A24" s="36">
        <v>1999</v>
      </c>
      <c r="B24" s="36">
        <f t="shared" si="0"/>
        <v>10</v>
      </c>
      <c r="C24" s="36">
        <f>SUM(Osbourn!G223:G232)</f>
        <v>1</v>
      </c>
      <c r="D24" s="36">
        <f>SUM(Osbourn!H223:H232)</f>
        <v>9</v>
      </c>
      <c r="E24" s="36">
        <f>SUM(Osbourn!I223:I232)</f>
        <v>0</v>
      </c>
      <c r="F24" s="38">
        <f t="shared" si="1"/>
        <v>0.1</v>
      </c>
      <c r="G24" s="39">
        <f>SUM(Osbourn!D223:D232)</f>
        <v>74</v>
      </c>
      <c r="H24" s="39">
        <f>SUM(Osbourn!E223:E232)</f>
        <v>248</v>
      </c>
      <c r="I24" s="40">
        <f t="shared" ref="I24" si="91">G24/B24</f>
        <v>7.4</v>
      </c>
      <c r="J24" s="40">
        <f t="shared" ref="J24" si="92">H24/B24</f>
        <v>24.8</v>
      </c>
      <c r="K24" s="41">
        <f t="shared" ref="K24" si="93">I24-J24</f>
        <v>-17.399999999999999</v>
      </c>
      <c r="L24" s="38">
        <f t="shared" ref="L24" si="94">(G24)/(G24+H24)</f>
        <v>0.22981366459627328</v>
      </c>
      <c r="M24" s="42" t="s">
        <v>133</v>
      </c>
    </row>
    <row r="25" spans="1:13" ht="14.25" customHeight="1" x14ac:dyDescent="0.2">
      <c r="A25" s="36">
        <v>2000</v>
      </c>
      <c r="B25" s="36">
        <f t="shared" si="0"/>
        <v>10</v>
      </c>
      <c r="C25" s="36">
        <f>SUM(Osbourn!G233:G242)</f>
        <v>0</v>
      </c>
      <c r="D25" s="36">
        <f>SUM(Osbourn!H233:H242)</f>
        <v>10</v>
      </c>
      <c r="E25" s="36">
        <f>SUM(Osbourn!I233:I242)</f>
        <v>0</v>
      </c>
      <c r="F25" s="38">
        <f t="shared" si="1"/>
        <v>0</v>
      </c>
      <c r="G25" s="39">
        <f>SUM(Osbourn!D233:D242)</f>
        <v>35</v>
      </c>
      <c r="H25" s="39">
        <f>SUM(Osbourn!E233:E242)</f>
        <v>357</v>
      </c>
      <c r="I25" s="40">
        <f t="shared" ref="I25" si="95">G25/B25</f>
        <v>3.5</v>
      </c>
      <c r="J25" s="40">
        <f t="shared" ref="J25" si="96">H25/B25</f>
        <v>35.700000000000003</v>
      </c>
      <c r="K25" s="41">
        <f t="shared" ref="K25" si="97">I25-J25</f>
        <v>-32.200000000000003</v>
      </c>
      <c r="L25" s="38">
        <f t="shared" ref="L25" si="98">(G25)/(G25+H25)</f>
        <v>8.9285714285714288E-2</v>
      </c>
      <c r="M25" s="42" t="s">
        <v>133</v>
      </c>
    </row>
    <row r="26" spans="1:13" ht="14.25" customHeight="1" x14ac:dyDescent="0.2">
      <c r="A26" s="36">
        <v>2001</v>
      </c>
      <c r="B26" s="36">
        <f t="shared" si="0"/>
        <v>10</v>
      </c>
      <c r="C26" s="36">
        <f>SUM(Osbourn!G243:G252)</f>
        <v>0</v>
      </c>
      <c r="D26" s="36">
        <f>SUM(Osbourn!H243:H252)</f>
        <v>10</v>
      </c>
      <c r="E26" s="36">
        <f>SUM(Osbourn!I243:I252)</f>
        <v>0</v>
      </c>
      <c r="F26" s="38">
        <f t="shared" si="1"/>
        <v>0</v>
      </c>
      <c r="G26" s="39">
        <f>SUM(Osbourn!D243:D252)</f>
        <v>86</v>
      </c>
      <c r="H26" s="39">
        <f>SUM(Osbourn!E243:E252)</f>
        <v>410</v>
      </c>
      <c r="I26" s="40">
        <f t="shared" ref="I26" si="99">G26/B26</f>
        <v>8.6</v>
      </c>
      <c r="J26" s="40">
        <f t="shared" ref="J26" si="100">H26/B26</f>
        <v>41</v>
      </c>
      <c r="K26" s="41">
        <f t="shared" ref="K26" si="101">I26-J26</f>
        <v>-32.4</v>
      </c>
      <c r="L26" s="38">
        <f t="shared" ref="L26" si="102">(G26)/(G26+H26)</f>
        <v>0.17338709677419356</v>
      </c>
      <c r="M26" s="42" t="s">
        <v>134</v>
      </c>
    </row>
    <row r="27" spans="1:13" ht="14.25" customHeight="1" x14ac:dyDescent="0.2">
      <c r="A27" s="36">
        <v>2002</v>
      </c>
      <c r="B27" s="36">
        <f t="shared" si="0"/>
        <v>10</v>
      </c>
      <c r="C27" s="36">
        <f>SUM(Osbourn!G253:G262)</f>
        <v>2</v>
      </c>
      <c r="D27" s="36">
        <f>SUM(Osbourn!H253:H262)</f>
        <v>8</v>
      </c>
      <c r="E27" s="36">
        <f>SUM(Osbourn!I253:I262)</f>
        <v>0</v>
      </c>
      <c r="F27" s="38">
        <f t="shared" si="1"/>
        <v>0.2</v>
      </c>
      <c r="G27" s="39">
        <f>SUM(Osbourn!D253:D262)</f>
        <v>79</v>
      </c>
      <c r="H27" s="39">
        <f>SUM(Osbourn!E253:E262)</f>
        <v>191</v>
      </c>
      <c r="I27" s="40">
        <f t="shared" ref="I27" si="103">G27/B27</f>
        <v>7.9</v>
      </c>
      <c r="J27" s="40">
        <f t="shared" ref="J27" si="104">H27/B27</f>
        <v>19.100000000000001</v>
      </c>
      <c r="K27" s="41">
        <f t="shared" ref="K27" si="105">I27-J27</f>
        <v>-11.200000000000001</v>
      </c>
      <c r="L27" s="38">
        <f t="shared" ref="L27" si="106">(G27)/(G27+H27)</f>
        <v>0.29259259259259257</v>
      </c>
      <c r="M27" s="42" t="s">
        <v>99</v>
      </c>
    </row>
    <row r="28" spans="1:13" ht="14.25" customHeight="1" x14ac:dyDescent="0.2">
      <c r="A28" s="36">
        <v>2003</v>
      </c>
      <c r="B28" s="36">
        <f t="shared" si="0"/>
        <v>10</v>
      </c>
      <c r="C28" s="36">
        <f>SUM(Osbourn!G263:G272)</f>
        <v>4</v>
      </c>
      <c r="D28" s="36">
        <f>SUM(Osbourn!H263:H272)</f>
        <v>6</v>
      </c>
      <c r="E28" s="36">
        <f>SUM(Osbourn!I263:I272)</f>
        <v>0</v>
      </c>
      <c r="F28" s="38">
        <f t="shared" si="1"/>
        <v>0.4</v>
      </c>
      <c r="G28" s="39">
        <f>SUM(Osbourn!D263:D272)</f>
        <v>119</v>
      </c>
      <c r="H28" s="39">
        <f>SUM(Osbourn!E263:E272)</f>
        <v>206</v>
      </c>
      <c r="I28" s="40">
        <f t="shared" ref="I28" si="107">G28/B28</f>
        <v>11.9</v>
      </c>
      <c r="J28" s="40">
        <f t="shared" ref="J28" si="108">H28/B28</f>
        <v>20.6</v>
      </c>
      <c r="K28" s="41">
        <f t="shared" ref="K28" si="109">I28-J28</f>
        <v>-8.7000000000000011</v>
      </c>
      <c r="L28" s="38">
        <f t="shared" ref="L28" si="110">(G28)/(G28+H28)</f>
        <v>0.36615384615384616</v>
      </c>
      <c r="M28" s="42" t="s">
        <v>99</v>
      </c>
    </row>
    <row r="29" spans="1:13" ht="14.25" customHeight="1" x14ac:dyDescent="0.2">
      <c r="A29" s="36">
        <v>2004</v>
      </c>
      <c r="B29" s="36">
        <f t="shared" si="0"/>
        <v>10</v>
      </c>
      <c r="C29" s="36">
        <f>SUM(Osbourn!G273:G282)</f>
        <v>3</v>
      </c>
      <c r="D29" s="36">
        <f>SUM(Osbourn!H273:H282)</f>
        <v>7</v>
      </c>
      <c r="E29" s="36">
        <f>SUM(Osbourn!I273:I282)</f>
        <v>0</v>
      </c>
      <c r="F29" s="38">
        <f t="shared" si="1"/>
        <v>0.3</v>
      </c>
      <c r="G29" s="39">
        <f>SUM(Osbourn!D273:D282)</f>
        <v>153</v>
      </c>
      <c r="H29" s="39">
        <f>SUM(Osbourn!E273:E282)</f>
        <v>207</v>
      </c>
      <c r="I29" s="40">
        <f t="shared" ref="I29" si="111">G29/B29</f>
        <v>15.3</v>
      </c>
      <c r="J29" s="40">
        <f t="shared" ref="J29" si="112">H29/B29</f>
        <v>20.7</v>
      </c>
      <c r="K29" s="41">
        <f t="shared" ref="K29" si="113">I29-J29</f>
        <v>-5.3999999999999986</v>
      </c>
      <c r="L29" s="38">
        <f t="shared" ref="L29" si="114">(G29)/(G29+H29)</f>
        <v>0.42499999999999999</v>
      </c>
      <c r="M29" s="42" t="s">
        <v>99</v>
      </c>
    </row>
    <row r="30" spans="1:13" ht="14.25" customHeight="1" x14ac:dyDescent="0.2">
      <c r="A30" s="36">
        <v>2005</v>
      </c>
      <c r="B30" s="36">
        <f t="shared" si="0"/>
        <v>12</v>
      </c>
      <c r="C30" s="36">
        <f>SUM(Osbourn!G283:G294)</f>
        <v>10</v>
      </c>
      <c r="D30" s="36">
        <f>SUM(Osbourn!H283:H294)</f>
        <v>2</v>
      </c>
      <c r="E30" s="36">
        <f>SUM(Osbourn!I283:I294)</f>
        <v>0</v>
      </c>
      <c r="F30" s="38">
        <f t="shared" si="1"/>
        <v>0.83333333333333337</v>
      </c>
      <c r="G30" s="39">
        <f>SUM(Osbourn!D283:D294)</f>
        <v>364</v>
      </c>
      <c r="H30" s="39">
        <f>SUM(Osbourn!E283:E294)</f>
        <v>240</v>
      </c>
      <c r="I30" s="40">
        <f t="shared" ref="I30" si="115">G30/B30</f>
        <v>30.333333333333332</v>
      </c>
      <c r="J30" s="40">
        <f t="shared" ref="J30" si="116">H30/B30</f>
        <v>20</v>
      </c>
      <c r="K30" s="41">
        <f t="shared" ref="K30" si="117">I30-J30</f>
        <v>10.333333333333332</v>
      </c>
      <c r="L30" s="38">
        <f t="shared" ref="L30" si="118">(G30)/(G30+H30)</f>
        <v>0.60264900662251653</v>
      </c>
      <c r="M30" s="42" t="s">
        <v>99</v>
      </c>
    </row>
    <row r="31" spans="1:13" ht="14.25" customHeight="1" x14ac:dyDescent="0.2">
      <c r="A31" s="36">
        <v>2006</v>
      </c>
      <c r="B31" s="36">
        <f t="shared" si="0"/>
        <v>14</v>
      </c>
      <c r="C31" s="36">
        <f>SUM(Osbourn!G295:G308)</f>
        <v>14</v>
      </c>
      <c r="D31" s="36">
        <f>SUM(Osbourn!H295:H308)</f>
        <v>0</v>
      </c>
      <c r="E31" s="36">
        <f>SUM(Osbourn!I295:I308)</f>
        <v>0</v>
      </c>
      <c r="F31" s="38">
        <f t="shared" si="1"/>
        <v>1</v>
      </c>
      <c r="G31" s="39">
        <f>SUM(Osbourn!D295:D308)</f>
        <v>493</v>
      </c>
      <c r="H31" s="39">
        <f>SUM(Osbourn!E295:E308)</f>
        <v>175</v>
      </c>
      <c r="I31" s="40">
        <f t="shared" ref="I31" si="119">G31/B31</f>
        <v>35.214285714285715</v>
      </c>
      <c r="J31" s="40">
        <f t="shared" ref="J31" si="120">H31/B31</f>
        <v>12.5</v>
      </c>
      <c r="K31" s="41">
        <f t="shared" ref="K31" si="121">I31-J31</f>
        <v>22.714285714285715</v>
      </c>
      <c r="L31" s="38">
        <f t="shared" ref="L31" si="122">(G31)/(G31+H31)</f>
        <v>0.7380239520958084</v>
      </c>
      <c r="M31" s="42" t="s">
        <v>99</v>
      </c>
    </row>
    <row r="32" spans="1:13" ht="14.25" customHeight="1" x14ac:dyDescent="0.2">
      <c r="A32" s="36">
        <v>2007</v>
      </c>
      <c r="B32" s="36">
        <f t="shared" si="0"/>
        <v>10</v>
      </c>
      <c r="C32" s="36">
        <f>SUM(Osbourn!G309:G318)</f>
        <v>4</v>
      </c>
      <c r="D32" s="36">
        <f>SUM(Osbourn!H309:H318)</f>
        <v>6</v>
      </c>
      <c r="E32" s="36">
        <f>SUM(Osbourn!I309:I318)</f>
        <v>0</v>
      </c>
      <c r="F32" s="38">
        <f t="shared" si="1"/>
        <v>0.4</v>
      </c>
      <c r="G32" s="39">
        <f>SUM(Osbourn!D309:D318)</f>
        <v>178</v>
      </c>
      <c r="H32" s="39">
        <f>SUM(Osbourn!E309:E318)</f>
        <v>181</v>
      </c>
      <c r="I32" s="40">
        <f t="shared" ref="I32" si="123">G32/B32</f>
        <v>17.8</v>
      </c>
      <c r="J32" s="40">
        <f t="shared" ref="J32" si="124">H32/B32</f>
        <v>18.100000000000001</v>
      </c>
      <c r="K32" s="41">
        <f t="shared" ref="K32" si="125">I32-J32</f>
        <v>-0.30000000000000071</v>
      </c>
      <c r="L32" s="38">
        <f t="shared" ref="L32" si="126">(G32)/(G32+H32)</f>
        <v>0.49582172701949861</v>
      </c>
      <c r="M32" s="42" t="s">
        <v>99</v>
      </c>
    </row>
    <row r="33" spans="1:13" ht="14.25" customHeight="1" x14ac:dyDescent="0.2">
      <c r="A33" s="36">
        <v>2008</v>
      </c>
      <c r="B33" s="36">
        <f t="shared" si="0"/>
        <v>14</v>
      </c>
      <c r="C33" s="36">
        <f>SUM(Osbourn!G319:G332)</f>
        <v>9</v>
      </c>
      <c r="D33" s="36">
        <f>SUM(Osbourn!H319:H332)</f>
        <v>5</v>
      </c>
      <c r="E33" s="36">
        <f>SUM(Osbourn!I319:I332)</f>
        <v>0</v>
      </c>
      <c r="F33" s="38">
        <f t="shared" si="1"/>
        <v>0.6428571428571429</v>
      </c>
      <c r="G33" s="39">
        <f>SUM(Osbourn!D319:D332)</f>
        <v>379</v>
      </c>
      <c r="H33" s="39">
        <f>SUM(Osbourn!E319:E332)</f>
        <v>324</v>
      </c>
      <c r="I33" s="40">
        <f t="shared" ref="I33" si="127">G33/B33</f>
        <v>27.071428571428573</v>
      </c>
      <c r="J33" s="40">
        <f t="shared" ref="J33" si="128">H33/B33</f>
        <v>23.142857142857142</v>
      </c>
      <c r="K33" s="41">
        <f t="shared" ref="K33" si="129">I33-J33</f>
        <v>3.9285714285714306</v>
      </c>
      <c r="L33" s="38">
        <f t="shared" ref="L33" si="130">(G33)/(G33+H33)</f>
        <v>0.53911806543385488</v>
      </c>
      <c r="M33" s="42" t="s">
        <v>99</v>
      </c>
    </row>
    <row r="34" spans="1:13" ht="14.25" customHeight="1" x14ac:dyDescent="0.2">
      <c r="A34" s="36">
        <v>2009</v>
      </c>
      <c r="B34" s="36">
        <f t="shared" si="0"/>
        <v>13</v>
      </c>
      <c r="C34" s="36">
        <f>SUM(Osbourn!G333:G345)</f>
        <v>9</v>
      </c>
      <c r="D34" s="36">
        <f>SUM(Osbourn!H333:H345)</f>
        <v>4</v>
      </c>
      <c r="E34" s="36">
        <f>SUM(Osbourn!I333:I345)</f>
        <v>0</v>
      </c>
      <c r="F34" s="38">
        <f t="shared" si="1"/>
        <v>0.69230769230769229</v>
      </c>
      <c r="G34" s="39">
        <f>SUM(Osbourn!D333:D345)</f>
        <v>428</v>
      </c>
      <c r="H34" s="39">
        <f>SUM(Osbourn!E333:E345)</f>
        <v>240</v>
      </c>
      <c r="I34" s="40">
        <f t="shared" ref="I34" si="131">G34/B34</f>
        <v>32.92307692307692</v>
      </c>
      <c r="J34" s="40">
        <f t="shared" ref="J34" si="132">H34/B34</f>
        <v>18.46153846153846</v>
      </c>
      <c r="K34" s="41">
        <f t="shared" ref="K34" si="133">I34-J34</f>
        <v>14.46153846153846</v>
      </c>
      <c r="L34" s="38">
        <f t="shared" ref="L34" si="134">(G34)/(G34+H34)</f>
        <v>0.64071856287425155</v>
      </c>
      <c r="M34" s="42" t="s">
        <v>99</v>
      </c>
    </row>
    <row r="35" spans="1:13" ht="14.25" customHeight="1" x14ac:dyDescent="0.2">
      <c r="A35" s="36">
        <v>2010</v>
      </c>
      <c r="B35" s="36">
        <f t="shared" si="0"/>
        <v>13</v>
      </c>
      <c r="C35" s="36">
        <f>SUM(Osbourn!G346:G358)</f>
        <v>12</v>
      </c>
      <c r="D35" s="36">
        <f>SUM(Osbourn!H346:H358)</f>
        <v>1</v>
      </c>
      <c r="E35" s="36">
        <f>SUM(Osbourn!I346:I358)</f>
        <v>0</v>
      </c>
      <c r="F35" s="38">
        <f t="shared" si="1"/>
        <v>0.92307692307692313</v>
      </c>
      <c r="G35" s="39">
        <f>SUM(Osbourn!D346:D358)</f>
        <v>535</v>
      </c>
      <c r="H35" s="39">
        <f>SUM(Osbourn!E346:E358)</f>
        <v>211</v>
      </c>
      <c r="I35" s="40">
        <f t="shared" ref="I35" si="135">G35/B35</f>
        <v>41.153846153846153</v>
      </c>
      <c r="J35" s="40">
        <f t="shared" ref="J35" si="136">H35/B35</f>
        <v>16.23076923076923</v>
      </c>
      <c r="K35" s="41">
        <f t="shared" ref="K35" si="137">I35-J35</f>
        <v>24.923076923076923</v>
      </c>
      <c r="L35" s="38">
        <f t="shared" ref="L35" si="138">(G35)/(G35+H35)</f>
        <v>0.71715817694369977</v>
      </c>
      <c r="M35" s="42" t="s">
        <v>99</v>
      </c>
    </row>
    <row r="36" spans="1:13" ht="14.25" customHeight="1" x14ac:dyDescent="0.2">
      <c r="A36" s="36">
        <v>2011</v>
      </c>
      <c r="B36" s="36">
        <f t="shared" si="0"/>
        <v>12</v>
      </c>
      <c r="C36" s="36">
        <f>SUM(Osbourn!G359:G370)</f>
        <v>8</v>
      </c>
      <c r="D36" s="36">
        <f>SUM(Osbourn!H359:H370)</f>
        <v>4</v>
      </c>
      <c r="E36" s="36">
        <f>SUM(Osbourn!I359:I370)</f>
        <v>0</v>
      </c>
      <c r="F36" s="38">
        <f t="shared" si="1"/>
        <v>0.66666666666666663</v>
      </c>
      <c r="G36" s="39">
        <f>SUM(Osbourn!D359:D370)</f>
        <v>393</v>
      </c>
      <c r="H36" s="39">
        <f>SUM(Osbourn!E359:E370)</f>
        <v>224</v>
      </c>
      <c r="I36" s="40">
        <f t="shared" ref="I36" si="139">G36/B36</f>
        <v>32.75</v>
      </c>
      <c r="J36" s="40">
        <f t="shared" ref="J36" si="140">H36/B36</f>
        <v>18.666666666666668</v>
      </c>
      <c r="K36" s="41">
        <f t="shared" ref="K36" si="141">I36-J36</f>
        <v>14.083333333333332</v>
      </c>
      <c r="L36" s="38">
        <f t="shared" ref="L36" si="142">(G36)/(G36+H36)</f>
        <v>0.63695299837925445</v>
      </c>
      <c r="M36" s="42" t="s">
        <v>99</v>
      </c>
    </row>
    <row r="37" spans="1:13" ht="14.25" customHeight="1" x14ac:dyDescent="0.2">
      <c r="A37" s="36">
        <v>2012</v>
      </c>
      <c r="B37" s="36">
        <f t="shared" si="0"/>
        <v>10</v>
      </c>
      <c r="C37" s="36">
        <f>SUM(Osbourn!G371:G380)</f>
        <v>5</v>
      </c>
      <c r="D37" s="36">
        <f>SUM(Osbourn!H371:H380)</f>
        <v>5</v>
      </c>
      <c r="E37" s="36">
        <f>SUM(Osbourn!I371:I380)</f>
        <v>0</v>
      </c>
      <c r="F37" s="38">
        <f t="shared" si="1"/>
        <v>0.5</v>
      </c>
      <c r="G37" s="39">
        <f>SUM(Osbourn!D371:D380)</f>
        <v>227</v>
      </c>
      <c r="H37" s="39">
        <f>SUM(Osbourn!E371:E380)</f>
        <v>224</v>
      </c>
      <c r="I37" s="40">
        <f t="shared" ref="I37" si="143">G37/B37</f>
        <v>22.7</v>
      </c>
      <c r="J37" s="40">
        <f t="shared" ref="J37" si="144">H37/B37</f>
        <v>22.4</v>
      </c>
      <c r="K37" s="41">
        <f t="shared" ref="K37" si="145">I37-J37</f>
        <v>0.30000000000000071</v>
      </c>
      <c r="L37" s="38">
        <f t="shared" ref="L37" si="146">(G37)/(G37+H37)</f>
        <v>0.50332594235033257</v>
      </c>
      <c r="M37" s="42" t="s">
        <v>122</v>
      </c>
    </row>
    <row r="38" spans="1:13" ht="14.25" customHeight="1" x14ac:dyDescent="0.2">
      <c r="A38" s="36">
        <v>2013</v>
      </c>
      <c r="B38" s="36">
        <f t="shared" si="0"/>
        <v>10</v>
      </c>
      <c r="C38" s="36">
        <f>SUM(Osbourn!G381:G390)</f>
        <v>2</v>
      </c>
      <c r="D38" s="36">
        <f>SUM(Osbourn!H381:H390)</f>
        <v>8</v>
      </c>
      <c r="E38" s="36">
        <f>SUM(Osbourn!I381:I390)</f>
        <v>0</v>
      </c>
      <c r="F38" s="38">
        <f t="shared" si="1"/>
        <v>0.2</v>
      </c>
      <c r="G38" s="39">
        <f>SUM(Osbourn!D381:D390)</f>
        <v>81</v>
      </c>
      <c r="H38" s="39">
        <f>SUM(Osbourn!E381:E390)</f>
        <v>201</v>
      </c>
      <c r="I38" s="40">
        <f t="shared" ref="I38" si="147">G38/B38</f>
        <v>8.1</v>
      </c>
      <c r="J38" s="40">
        <f t="shared" ref="J38" si="148">H38/B38</f>
        <v>20.100000000000001</v>
      </c>
      <c r="K38" s="41">
        <f t="shared" ref="K38" si="149">I38-J38</f>
        <v>-12.000000000000002</v>
      </c>
      <c r="L38" s="38">
        <f t="shared" ref="L38" si="150">(G38)/(G38+H38)</f>
        <v>0.28723404255319152</v>
      </c>
      <c r="M38" s="42" t="s">
        <v>122</v>
      </c>
    </row>
    <row r="39" spans="1:13" ht="14.25" customHeight="1" x14ac:dyDescent="0.2">
      <c r="A39" s="36">
        <v>2014</v>
      </c>
      <c r="B39" s="36">
        <f t="shared" si="0"/>
        <v>10</v>
      </c>
      <c r="C39" s="36">
        <f>SUM(Osbourn!G391:G400)</f>
        <v>2</v>
      </c>
      <c r="D39" s="36">
        <f>SUM(Osbourn!H391:H400)</f>
        <v>8</v>
      </c>
      <c r="E39" s="36">
        <f>SUM(Osbourn!I391:I400)</f>
        <v>0</v>
      </c>
      <c r="F39" s="38">
        <f t="shared" si="1"/>
        <v>0.2</v>
      </c>
      <c r="G39" s="39">
        <f>SUM(Osbourn!D391:D400)</f>
        <v>206</v>
      </c>
      <c r="H39" s="39">
        <f>SUM(Osbourn!E391:E400)</f>
        <v>371</v>
      </c>
      <c r="I39" s="40">
        <f t="shared" ref="I39" si="151">G39/B39</f>
        <v>20.6</v>
      </c>
      <c r="J39" s="40">
        <f t="shared" ref="J39" si="152">H39/B39</f>
        <v>37.1</v>
      </c>
      <c r="K39" s="41">
        <f t="shared" ref="K39" si="153">I39-J39</f>
        <v>-16.5</v>
      </c>
      <c r="L39" s="38">
        <f t="shared" ref="L39" si="154">(G39)/(G39+H39)</f>
        <v>0.35701906412478335</v>
      </c>
      <c r="M39" s="42" t="s">
        <v>122</v>
      </c>
    </row>
    <row r="40" spans="1:13" ht="14.25" customHeight="1" x14ac:dyDescent="0.2">
      <c r="A40" s="36">
        <v>2015</v>
      </c>
      <c r="B40" s="36">
        <f t="shared" si="0"/>
        <v>10</v>
      </c>
      <c r="C40" s="36">
        <f>SUM(Osbourn!G401:G410)</f>
        <v>4</v>
      </c>
      <c r="D40" s="36">
        <f>SUM(Osbourn!H401:H410)</f>
        <v>6</v>
      </c>
      <c r="E40" s="36">
        <f>SUM(Osbourn!I401:I410)</f>
        <v>0</v>
      </c>
      <c r="F40" s="38">
        <f t="shared" si="1"/>
        <v>0.4</v>
      </c>
      <c r="G40" s="39">
        <f>SUM(Osbourn!D401:D410)</f>
        <v>238</v>
      </c>
      <c r="H40" s="39">
        <f>SUM(Osbourn!E401:E410)</f>
        <v>274</v>
      </c>
      <c r="I40" s="40">
        <f t="shared" ref="I40" si="155">G40/B40</f>
        <v>23.8</v>
      </c>
      <c r="J40" s="40">
        <f t="shared" ref="J40" si="156">H40/B40</f>
        <v>27.4</v>
      </c>
      <c r="K40" s="41">
        <f t="shared" ref="K40" si="157">I40-J40</f>
        <v>-3.5999999999999979</v>
      </c>
      <c r="L40" s="38">
        <f t="shared" ref="L40" si="158">(G40)/(G40+H40)</f>
        <v>0.46484375</v>
      </c>
      <c r="M40" s="42" t="s">
        <v>124</v>
      </c>
    </row>
    <row r="41" spans="1:13" ht="14.25" customHeight="1" x14ac:dyDescent="0.2">
      <c r="A41" s="36">
        <v>2016</v>
      </c>
      <c r="B41" s="36">
        <f t="shared" si="0"/>
        <v>10</v>
      </c>
      <c r="C41" s="36">
        <f>SUM(Osbourn!G411:G420)</f>
        <v>2</v>
      </c>
      <c r="D41" s="36">
        <f>SUM(Osbourn!H411:H420)</f>
        <v>8</v>
      </c>
      <c r="E41" s="36">
        <f>SUM(Osbourn!I411:I420)</f>
        <v>0</v>
      </c>
      <c r="F41" s="38">
        <f t="shared" si="1"/>
        <v>0.2</v>
      </c>
      <c r="G41" s="39">
        <f>SUM(Osbourn!D411:D420)</f>
        <v>220</v>
      </c>
      <c r="H41" s="39">
        <f>SUM(Osbourn!E411:E420)</f>
        <v>415</v>
      </c>
      <c r="I41" s="40">
        <f t="shared" ref="I41" si="159">G41/B41</f>
        <v>22</v>
      </c>
      <c r="J41" s="40">
        <f t="shared" ref="J41" si="160">H41/B41</f>
        <v>41.5</v>
      </c>
      <c r="K41" s="41">
        <f t="shared" ref="K41" si="161">I41-J41</f>
        <v>-19.5</v>
      </c>
      <c r="L41" s="38">
        <f t="shared" ref="L41" si="162">(G41)/(G41+H41)</f>
        <v>0.34645669291338582</v>
      </c>
      <c r="M41" s="42" t="s">
        <v>124</v>
      </c>
    </row>
    <row r="42" spans="1:13" ht="14.25" customHeight="1" x14ac:dyDescent="0.2">
      <c r="B42" s="36" t="s">
        <v>85</v>
      </c>
      <c r="F42" s="38"/>
      <c r="I42" s="40" t="s">
        <v>85</v>
      </c>
      <c r="J42" s="40" t="s">
        <v>85</v>
      </c>
      <c r="K42" s="41" t="s">
        <v>85</v>
      </c>
      <c r="L42" s="38" t="s">
        <v>85</v>
      </c>
    </row>
    <row r="43" spans="1:13" ht="14.25" customHeight="1" x14ac:dyDescent="0.2">
      <c r="B43" s="36">
        <f>SUM(B2:B42)</f>
        <v>419</v>
      </c>
      <c r="C43" s="36">
        <f>SUM(C2:C42)</f>
        <v>202</v>
      </c>
      <c r="D43" s="36">
        <f>SUM(D2:D42)</f>
        <v>216</v>
      </c>
      <c r="E43" s="36">
        <f>SUM(E2:E42)</f>
        <v>1</v>
      </c>
      <c r="F43" s="38">
        <f>(C43+(E43/2))/(C43+D43+E43)</f>
        <v>0.48329355608591884</v>
      </c>
      <c r="G43" s="39">
        <f>SUM(G2:G42)</f>
        <v>8066</v>
      </c>
      <c r="H43" s="39">
        <f>SUM(H2:H42)</f>
        <v>8157</v>
      </c>
      <c r="I43" s="44">
        <f>G43/B43</f>
        <v>19.250596658711217</v>
      </c>
      <c r="J43" s="44">
        <f>H43/B43</f>
        <v>19.467780429594271</v>
      </c>
      <c r="K43" s="41">
        <f>I43-J43</f>
        <v>-0.21718377088305374</v>
      </c>
      <c r="L43" s="38">
        <f>(G43)/(G43+H43)</f>
        <v>0.49719533994945447</v>
      </c>
    </row>
    <row r="44" spans="1:13" ht="14.25" customHeight="1" x14ac:dyDescent="0.2">
      <c r="C44" s="36" t="s">
        <v>85</v>
      </c>
      <c r="D44" s="36" t="s">
        <v>85</v>
      </c>
      <c r="E44" s="36" t="s">
        <v>85</v>
      </c>
      <c r="G44" s="44">
        <f>AVERAGE(G2:G42)</f>
        <v>201.65</v>
      </c>
      <c r="H44" s="44">
        <f>AVERAGE(H2:H42)</f>
        <v>203.92500000000001</v>
      </c>
      <c r="I44" s="40" t="s">
        <v>85</v>
      </c>
      <c r="J44" s="40" t="s">
        <v>85</v>
      </c>
      <c r="K44" s="41" t="s">
        <v>85</v>
      </c>
      <c r="L44" s="41" t="s">
        <v>85</v>
      </c>
      <c r="M44" s="42" t="s">
        <v>131</v>
      </c>
    </row>
    <row r="45" spans="1:13" ht="14.25" customHeight="1" x14ac:dyDescent="0.2">
      <c r="G45" s="45"/>
      <c r="H45" s="45"/>
      <c r="M45" s="42" t="s">
        <v>85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D19" sqref="D19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2005</v>
      </c>
      <c r="B2" s="47">
        <v>42692</v>
      </c>
      <c r="C2" s="48" t="s">
        <v>68</v>
      </c>
      <c r="D2" s="49">
        <v>58</v>
      </c>
      <c r="E2" s="49">
        <v>41</v>
      </c>
      <c r="F2" s="49" t="s">
        <v>6</v>
      </c>
      <c r="G2" s="49">
        <v>1</v>
      </c>
      <c r="H2" s="49"/>
      <c r="I2" s="49"/>
      <c r="J2" s="49"/>
      <c r="K2" s="49" t="s">
        <v>22</v>
      </c>
      <c r="L2" s="50" t="s">
        <v>23</v>
      </c>
      <c r="M2" s="50"/>
      <c r="N2" s="48" t="s">
        <v>99</v>
      </c>
      <c r="O2" s="50" t="s">
        <v>69</v>
      </c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58</v>
      </c>
      <c r="E4" s="13">
        <f>SUM(E2:E3)</f>
        <v>41</v>
      </c>
      <c r="F4" s="11"/>
      <c r="G4" s="11">
        <f>SUM(G2:G3)</f>
        <v>1</v>
      </c>
      <c r="H4" s="11">
        <f>SUM(H2:H3)</f>
        <v>0</v>
      </c>
      <c r="I4" s="11">
        <f>SUM(I2:I3)</f>
        <v>0</v>
      </c>
      <c r="J4" s="14">
        <f>(G4+(I4/2))/(G4+H4+I4)</f>
        <v>1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58</v>
      </c>
      <c r="E5" s="15">
        <f>AVERAGE(E2:E3)</f>
        <v>41</v>
      </c>
      <c r="F5" s="16">
        <f>D5-E5</f>
        <v>17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3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"/>
  <sheetViews>
    <sheetView workbookViewId="0">
      <pane ySplit="1" topLeftCell="A2" activePane="bottomLeft" state="frozen"/>
      <selection pane="bottomLeft" activeCell="C17" sqref="C17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2011</v>
      </c>
      <c r="B2" s="47">
        <v>42671</v>
      </c>
      <c r="C2" s="48" t="s">
        <v>120</v>
      </c>
      <c r="D2" s="49">
        <v>38</v>
      </c>
      <c r="E2" s="49">
        <v>3</v>
      </c>
      <c r="F2" s="49" t="s">
        <v>6</v>
      </c>
      <c r="G2" s="49">
        <v>1</v>
      </c>
      <c r="H2" s="49"/>
      <c r="I2" s="49"/>
      <c r="J2" s="49"/>
      <c r="K2" s="49" t="s">
        <v>22</v>
      </c>
      <c r="L2" s="50" t="s">
        <v>23</v>
      </c>
      <c r="M2" s="50" t="s">
        <v>119</v>
      </c>
      <c r="N2" s="48" t="s">
        <v>99</v>
      </c>
      <c r="O2" s="50"/>
    </row>
    <row r="3" spans="1:254" s="51" customFormat="1" ht="14.25" customHeight="1" x14ac:dyDescent="0.25">
      <c r="A3" s="46">
        <v>2012</v>
      </c>
      <c r="B3" s="47">
        <v>42669</v>
      </c>
      <c r="C3" s="48" t="s">
        <v>120</v>
      </c>
      <c r="D3" s="49">
        <v>49</v>
      </c>
      <c r="E3" s="49">
        <v>20</v>
      </c>
      <c r="F3" s="49" t="s">
        <v>6</v>
      </c>
      <c r="G3" s="49">
        <v>1</v>
      </c>
      <c r="H3" s="49"/>
      <c r="I3" s="49"/>
      <c r="J3" s="49"/>
      <c r="K3" s="49" t="s">
        <v>20</v>
      </c>
      <c r="L3" s="50" t="s">
        <v>123</v>
      </c>
      <c r="M3" s="50"/>
      <c r="N3" s="48" t="s">
        <v>122</v>
      </c>
      <c r="O3" s="50"/>
    </row>
    <row r="4" spans="1:254" s="12" customFormat="1" ht="14.25" customHeight="1" x14ac:dyDescent="0.2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3">
        <f>SUM(D2:D4)</f>
        <v>87</v>
      </c>
      <c r="E5" s="13">
        <f>SUM(E2:E4)</f>
        <v>23</v>
      </c>
      <c r="F5" s="11"/>
      <c r="G5" s="11">
        <f>SUM(G2:G4)</f>
        <v>2</v>
      </c>
      <c r="H5" s="11">
        <f>SUM(H2:H4)</f>
        <v>0</v>
      </c>
      <c r="I5" s="11">
        <f>SUM(I2:I4)</f>
        <v>0</v>
      </c>
      <c r="J5" s="14">
        <f>(G5+(I5/2))/(G5+H5+I5)</f>
        <v>1</v>
      </c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5">
        <f>AVERAGE(D2:D4)</f>
        <v>43.5</v>
      </c>
      <c r="E6" s="15">
        <f>AVERAGE(E2:E4)</f>
        <v>11.5</v>
      </c>
      <c r="F6" s="16">
        <f>D6-E6</f>
        <v>32</v>
      </c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</sheetData>
  <conditionalFormatting sqref="F6">
    <cfRule type="cellIs" dxfId="3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1"/>
  <sheetViews>
    <sheetView workbookViewId="0">
      <pane ySplit="1" topLeftCell="A2" activePane="bottomLeft" state="frozen"/>
      <selection pane="bottomLeft" activeCell="I24" sqref="I24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2005</v>
      </c>
      <c r="B2" s="47">
        <v>42643</v>
      </c>
      <c r="C2" s="48" t="s">
        <v>71</v>
      </c>
      <c r="D2" s="49">
        <v>28</v>
      </c>
      <c r="E2" s="49">
        <v>6</v>
      </c>
      <c r="F2" s="49" t="s">
        <v>6</v>
      </c>
      <c r="G2" s="49">
        <v>1</v>
      </c>
      <c r="H2" s="49"/>
      <c r="I2" s="49"/>
      <c r="J2" s="49"/>
      <c r="K2" s="49" t="s">
        <v>20</v>
      </c>
      <c r="L2" s="50" t="s">
        <v>43</v>
      </c>
      <c r="M2" s="50"/>
      <c r="N2" s="48" t="s">
        <v>99</v>
      </c>
      <c r="O2" s="50"/>
    </row>
    <row r="3" spans="1:254" s="51" customFormat="1" ht="14.25" customHeight="1" x14ac:dyDescent="0.25">
      <c r="A3" s="46">
        <v>2006</v>
      </c>
      <c r="B3" s="47">
        <v>42642</v>
      </c>
      <c r="C3" s="48" t="s">
        <v>71</v>
      </c>
      <c r="D3" s="49">
        <v>56</v>
      </c>
      <c r="E3" s="49">
        <v>0</v>
      </c>
      <c r="F3" s="49" t="s">
        <v>6</v>
      </c>
      <c r="G3" s="49">
        <v>1</v>
      </c>
      <c r="H3" s="49"/>
      <c r="I3" s="49"/>
      <c r="J3" s="49"/>
      <c r="K3" s="49" t="s">
        <v>22</v>
      </c>
      <c r="L3" s="50" t="s">
        <v>23</v>
      </c>
      <c r="M3" s="50"/>
      <c r="N3" s="48" t="s">
        <v>99</v>
      </c>
      <c r="O3" s="50"/>
    </row>
    <row r="4" spans="1:254" s="51" customFormat="1" ht="14.25" customHeight="1" x14ac:dyDescent="0.25">
      <c r="A4" s="46">
        <v>2009</v>
      </c>
      <c r="B4" s="47">
        <v>42630</v>
      </c>
      <c r="C4" s="48" t="s">
        <v>71</v>
      </c>
      <c r="D4" s="49">
        <v>40</v>
      </c>
      <c r="E4" s="49">
        <v>7</v>
      </c>
      <c r="F4" s="49" t="s">
        <v>6</v>
      </c>
      <c r="G4" s="49">
        <v>1</v>
      </c>
      <c r="H4" s="49"/>
      <c r="I4" s="49"/>
      <c r="J4" s="49"/>
      <c r="K4" s="49" t="s">
        <v>22</v>
      </c>
      <c r="L4" s="50" t="s">
        <v>23</v>
      </c>
      <c r="M4" s="50"/>
      <c r="N4" s="48" t="s">
        <v>99</v>
      </c>
      <c r="O4" s="50"/>
    </row>
    <row r="5" spans="1:254" s="51" customFormat="1" ht="14.25" customHeight="1" x14ac:dyDescent="0.25">
      <c r="A5" s="46">
        <v>2010</v>
      </c>
      <c r="B5" s="47">
        <v>42629</v>
      </c>
      <c r="C5" s="48" t="s">
        <v>71</v>
      </c>
      <c r="D5" s="49">
        <v>42</v>
      </c>
      <c r="E5" s="49">
        <v>7</v>
      </c>
      <c r="F5" s="49" t="s">
        <v>6</v>
      </c>
      <c r="G5" s="49">
        <v>1</v>
      </c>
      <c r="H5" s="49"/>
      <c r="I5" s="49"/>
      <c r="J5" s="49"/>
      <c r="K5" s="49" t="s">
        <v>20</v>
      </c>
      <c r="L5" s="50" t="s">
        <v>43</v>
      </c>
      <c r="M5" s="50"/>
      <c r="N5" s="48" t="s">
        <v>99</v>
      </c>
      <c r="O5" s="50"/>
    </row>
    <row r="6" spans="1:254" s="51" customFormat="1" ht="14.25" customHeight="1" x14ac:dyDescent="0.25">
      <c r="A6" s="46">
        <v>2011</v>
      </c>
      <c r="B6" s="47">
        <v>42629</v>
      </c>
      <c r="C6" s="48" t="s">
        <v>71</v>
      </c>
      <c r="D6" s="49">
        <v>52</v>
      </c>
      <c r="E6" s="49">
        <v>6</v>
      </c>
      <c r="F6" s="49" t="s">
        <v>6</v>
      </c>
      <c r="G6" s="49">
        <v>1</v>
      </c>
      <c r="H6" s="49"/>
      <c r="I6" s="49"/>
      <c r="J6" s="49"/>
      <c r="K6" s="49" t="s">
        <v>20</v>
      </c>
      <c r="L6" s="50" t="s">
        <v>43</v>
      </c>
      <c r="M6" s="50"/>
      <c r="N6" s="48" t="s">
        <v>99</v>
      </c>
      <c r="O6" s="50"/>
    </row>
    <row r="7" spans="1:254" s="51" customFormat="1" ht="14.25" customHeight="1" x14ac:dyDescent="0.25">
      <c r="A7" s="46">
        <v>2013</v>
      </c>
      <c r="B7" s="47">
        <v>42619</v>
      </c>
      <c r="C7" s="48" t="s">
        <v>71</v>
      </c>
      <c r="D7" s="49">
        <v>12</v>
      </c>
      <c r="E7" s="49">
        <v>16</v>
      </c>
      <c r="F7" s="49" t="s">
        <v>7</v>
      </c>
      <c r="G7" s="49"/>
      <c r="H7" s="49">
        <v>1</v>
      </c>
      <c r="I7" s="49"/>
      <c r="J7" s="49"/>
      <c r="K7" s="49"/>
      <c r="L7" s="50"/>
      <c r="M7" s="50"/>
      <c r="N7" s="48" t="s">
        <v>122</v>
      </c>
      <c r="O7" s="50"/>
    </row>
    <row r="8" spans="1:254" s="51" customFormat="1" ht="14.25" customHeight="1" x14ac:dyDescent="0.25">
      <c r="A8" s="46">
        <v>2014</v>
      </c>
      <c r="B8" s="47">
        <v>42618</v>
      </c>
      <c r="C8" s="48" t="s">
        <v>71</v>
      </c>
      <c r="D8" s="49">
        <v>8</v>
      </c>
      <c r="E8" s="49">
        <v>40</v>
      </c>
      <c r="F8" s="49" t="s">
        <v>7</v>
      </c>
      <c r="G8" s="49"/>
      <c r="H8" s="49">
        <v>1</v>
      </c>
      <c r="I8" s="49"/>
      <c r="J8" s="49"/>
      <c r="K8" s="49" t="s">
        <v>22</v>
      </c>
      <c r="L8" s="50" t="s">
        <v>23</v>
      </c>
      <c r="M8" s="50" t="s">
        <v>119</v>
      </c>
      <c r="N8" s="48" t="s">
        <v>122</v>
      </c>
      <c r="O8" s="50"/>
    </row>
    <row r="9" spans="1:254" s="12" customFormat="1" ht="14.25" customHeight="1" x14ac:dyDescent="0.25">
      <c r="A9" s="8"/>
      <c r="B9" s="9"/>
      <c r="C9" s="10"/>
      <c r="D9" s="11"/>
      <c r="E9" s="11"/>
      <c r="F9" s="11"/>
      <c r="G9" s="11"/>
      <c r="H9" s="11"/>
      <c r="I9" s="11"/>
      <c r="J9" s="11"/>
      <c r="K9" s="11"/>
      <c r="N9" s="1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s="12" customFormat="1" ht="14.25" customHeight="1" x14ac:dyDescent="0.25">
      <c r="A10" s="8"/>
      <c r="B10" s="9"/>
      <c r="C10" s="10"/>
      <c r="D10" s="13">
        <f>SUM(D2:D9)</f>
        <v>238</v>
      </c>
      <c r="E10" s="13">
        <f>SUM(E2:E9)</f>
        <v>82</v>
      </c>
      <c r="F10" s="11"/>
      <c r="G10" s="11">
        <f>SUM(G2:G9)</f>
        <v>5</v>
      </c>
      <c r="H10" s="11">
        <f>SUM(H2:H9)</f>
        <v>2</v>
      </c>
      <c r="I10" s="11">
        <f>SUM(I2:I9)</f>
        <v>0</v>
      </c>
      <c r="J10" s="14">
        <f>(G10+(I10/2))/(G10+H10+I10)</f>
        <v>0.7142857142857143</v>
      </c>
      <c r="K10" s="11"/>
      <c r="N10" s="1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s="12" customFormat="1" ht="14.25" customHeight="1" x14ac:dyDescent="0.25">
      <c r="A11" s="8"/>
      <c r="B11" s="9"/>
      <c r="C11" s="10"/>
      <c r="D11" s="15">
        <f>AVERAGE(D2:D9)</f>
        <v>34</v>
      </c>
      <c r="E11" s="15">
        <f>AVERAGE(E2:E9)</f>
        <v>11.714285714285714</v>
      </c>
      <c r="F11" s="16">
        <f>D11-E11</f>
        <v>22.285714285714285</v>
      </c>
      <c r="G11" s="11"/>
      <c r="H11" s="11"/>
      <c r="I11" s="11"/>
      <c r="J11" s="11"/>
      <c r="K11" s="11"/>
      <c r="N11" s="1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</sheetData>
  <conditionalFormatting sqref="F11">
    <cfRule type="cellIs" dxfId="3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C22" sqref="C22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2009</v>
      </c>
      <c r="B2" s="47">
        <v>42688</v>
      </c>
      <c r="C2" s="48" t="s">
        <v>115</v>
      </c>
      <c r="D2" s="49">
        <v>56</v>
      </c>
      <c r="E2" s="49">
        <v>15</v>
      </c>
      <c r="F2" s="49" t="s">
        <v>6</v>
      </c>
      <c r="G2" s="49">
        <v>1</v>
      </c>
      <c r="H2" s="49"/>
      <c r="I2" s="49"/>
      <c r="J2" s="49"/>
      <c r="K2" s="49" t="s">
        <v>59</v>
      </c>
      <c r="L2" s="50" t="s">
        <v>76</v>
      </c>
      <c r="M2" s="50"/>
      <c r="N2" s="48" t="s">
        <v>99</v>
      </c>
      <c r="O2" s="50" t="s">
        <v>100</v>
      </c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56</v>
      </c>
      <c r="E4" s="13">
        <f>SUM(E2:E3)</f>
        <v>15</v>
      </c>
      <c r="F4" s="11"/>
      <c r="G4" s="11">
        <f>SUM(G2:G3)</f>
        <v>1</v>
      </c>
      <c r="H4" s="11">
        <f>SUM(H2:H3)</f>
        <v>0</v>
      </c>
      <c r="I4" s="11">
        <f>SUM(I2:I3)</f>
        <v>0</v>
      </c>
      <c r="J4" s="14">
        <f>(G4+(I4/2))/(G4+H4+I4)</f>
        <v>1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56</v>
      </c>
      <c r="E5" s="15">
        <f>AVERAGE(E2:E3)</f>
        <v>15</v>
      </c>
      <c r="F5" s="16">
        <f>D5-E5</f>
        <v>41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3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9"/>
  <sheetViews>
    <sheetView workbookViewId="0">
      <pane ySplit="1" topLeftCell="A2" activePane="bottomLeft" state="frozen"/>
      <selection pane="bottomLeft" activeCell="C25" sqref="C25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1996</v>
      </c>
      <c r="B2" s="47">
        <v>42668</v>
      </c>
      <c r="C2" s="48" t="s">
        <v>33</v>
      </c>
      <c r="D2" s="49">
        <v>7</v>
      </c>
      <c r="E2" s="49">
        <v>27</v>
      </c>
      <c r="F2" s="49" t="s">
        <v>7</v>
      </c>
      <c r="G2" s="49"/>
      <c r="H2" s="49">
        <v>1</v>
      </c>
      <c r="I2" s="49"/>
      <c r="J2" s="49"/>
      <c r="K2" s="49" t="s">
        <v>22</v>
      </c>
      <c r="L2" s="50" t="s">
        <v>23</v>
      </c>
      <c r="M2" s="50"/>
      <c r="N2" s="48" t="s">
        <v>132</v>
      </c>
      <c r="O2" s="50"/>
    </row>
    <row r="3" spans="1:15" s="51" customFormat="1" ht="14.25" customHeight="1" x14ac:dyDescent="0.25">
      <c r="A3" s="46">
        <v>1997</v>
      </c>
      <c r="B3" s="47">
        <v>42667</v>
      </c>
      <c r="C3" s="48" t="s">
        <v>33</v>
      </c>
      <c r="D3" s="49">
        <v>37</v>
      </c>
      <c r="E3" s="49">
        <v>7</v>
      </c>
      <c r="F3" s="49" t="s">
        <v>6</v>
      </c>
      <c r="G3" s="49">
        <v>1</v>
      </c>
      <c r="H3" s="49"/>
      <c r="I3" s="49"/>
      <c r="J3" s="49"/>
      <c r="K3" s="49" t="s">
        <v>20</v>
      </c>
      <c r="L3" s="50" t="s">
        <v>40</v>
      </c>
      <c r="M3" s="50"/>
      <c r="N3" s="48" t="s">
        <v>132</v>
      </c>
      <c r="O3" s="50"/>
    </row>
    <row r="4" spans="1:15" s="51" customFormat="1" ht="14.25" customHeight="1" x14ac:dyDescent="0.25">
      <c r="A4" s="46">
        <v>1998</v>
      </c>
      <c r="B4" s="47">
        <v>42666</v>
      </c>
      <c r="C4" s="48" t="s">
        <v>33</v>
      </c>
      <c r="D4" s="49">
        <v>0</v>
      </c>
      <c r="E4" s="49">
        <v>14</v>
      </c>
      <c r="F4" s="49" t="s">
        <v>7</v>
      </c>
      <c r="G4" s="49"/>
      <c r="H4" s="49">
        <v>1</v>
      </c>
      <c r="I4" s="49"/>
      <c r="J4" s="49"/>
      <c r="K4" s="49" t="s">
        <v>22</v>
      </c>
      <c r="L4" s="50" t="s">
        <v>23</v>
      </c>
      <c r="M4" s="50"/>
      <c r="N4" s="48" t="s">
        <v>132</v>
      </c>
      <c r="O4" s="50"/>
    </row>
    <row r="5" spans="1:15" s="51" customFormat="1" ht="14.25" customHeight="1" x14ac:dyDescent="0.25">
      <c r="A5" s="46">
        <v>1999</v>
      </c>
      <c r="B5" s="47">
        <v>42637</v>
      </c>
      <c r="C5" s="48" t="s">
        <v>33</v>
      </c>
      <c r="D5" s="49">
        <v>7</v>
      </c>
      <c r="E5" s="49">
        <v>26</v>
      </c>
      <c r="F5" s="49" t="s">
        <v>7</v>
      </c>
      <c r="G5" s="49"/>
      <c r="H5" s="49">
        <v>1</v>
      </c>
      <c r="I5" s="49"/>
      <c r="J5" s="49"/>
      <c r="K5" s="49" t="s">
        <v>20</v>
      </c>
      <c r="L5" s="50" t="s">
        <v>40</v>
      </c>
      <c r="M5" s="50"/>
      <c r="N5" s="48" t="s">
        <v>133</v>
      </c>
      <c r="O5" s="50"/>
    </row>
    <row r="6" spans="1:15" s="51" customFormat="1" ht="14.25" customHeight="1" x14ac:dyDescent="0.25">
      <c r="A6" s="46">
        <v>2000</v>
      </c>
      <c r="B6" s="47">
        <v>42635</v>
      </c>
      <c r="C6" s="48" t="s">
        <v>33</v>
      </c>
      <c r="D6" s="49">
        <v>0</v>
      </c>
      <c r="E6" s="49">
        <v>49</v>
      </c>
      <c r="F6" s="49" t="s">
        <v>7</v>
      </c>
      <c r="G6" s="49"/>
      <c r="H6" s="49">
        <v>1</v>
      </c>
      <c r="I6" s="49"/>
      <c r="J6" s="49"/>
      <c r="K6" s="49" t="s">
        <v>22</v>
      </c>
      <c r="L6" s="50" t="s">
        <v>23</v>
      </c>
      <c r="M6" s="50"/>
      <c r="N6" s="48" t="s">
        <v>133</v>
      </c>
      <c r="O6" s="50"/>
    </row>
    <row r="7" spans="1:15" s="51" customFormat="1" ht="14.25" customHeight="1" x14ac:dyDescent="0.25">
      <c r="A7" s="46">
        <v>2001</v>
      </c>
      <c r="B7" s="47">
        <v>42620</v>
      </c>
      <c r="C7" s="48" t="s">
        <v>33</v>
      </c>
      <c r="D7" s="49">
        <v>7</v>
      </c>
      <c r="E7" s="49">
        <v>62</v>
      </c>
      <c r="F7" s="49" t="s">
        <v>7</v>
      </c>
      <c r="G7" s="49"/>
      <c r="H7" s="49">
        <v>1</v>
      </c>
      <c r="I7" s="49"/>
      <c r="J7" s="49"/>
      <c r="K7" s="49"/>
      <c r="L7" s="50"/>
      <c r="M7" s="50"/>
      <c r="N7" s="48" t="s">
        <v>134</v>
      </c>
      <c r="O7" s="50"/>
    </row>
    <row r="8" spans="1:15" s="51" customFormat="1" ht="14.25" customHeight="1" x14ac:dyDescent="0.25">
      <c r="A8" s="46">
        <v>2002</v>
      </c>
      <c r="B8" s="47">
        <v>42618</v>
      </c>
      <c r="C8" s="48" t="s">
        <v>33</v>
      </c>
      <c r="D8" s="49">
        <v>0</v>
      </c>
      <c r="E8" s="49">
        <v>35</v>
      </c>
      <c r="F8" s="49" t="s">
        <v>7</v>
      </c>
      <c r="G8" s="49"/>
      <c r="H8" s="49">
        <v>1</v>
      </c>
      <c r="I8" s="49"/>
      <c r="J8" s="49"/>
      <c r="K8" s="49" t="s">
        <v>20</v>
      </c>
      <c r="L8" s="50" t="s">
        <v>40</v>
      </c>
      <c r="M8" s="50"/>
      <c r="N8" s="48" t="s">
        <v>99</v>
      </c>
      <c r="O8" s="50"/>
    </row>
    <row r="9" spans="1:15" s="51" customFormat="1" ht="14.25" customHeight="1" x14ac:dyDescent="0.25">
      <c r="A9" s="46">
        <v>2003</v>
      </c>
      <c r="B9" s="47">
        <v>42619</v>
      </c>
      <c r="C9" s="48" t="s">
        <v>33</v>
      </c>
      <c r="D9" s="49">
        <v>10</v>
      </c>
      <c r="E9" s="49">
        <v>21</v>
      </c>
      <c r="F9" s="49" t="s">
        <v>7</v>
      </c>
      <c r="G9" s="49"/>
      <c r="H9" s="49">
        <v>1</v>
      </c>
      <c r="I9" s="49"/>
      <c r="J9" s="49"/>
      <c r="K9" s="49" t="s">
        <v>20</v>
      </c>
      <c r="L9" s="50" t="s">
        <v>40</v>
      </c>
      <c r="M9" s="50"/>
      <c r="N9" s="48" t="s">
        <v>99</v>
      </c>
      <c r="O9" s="50"/>
    </row>
    <row r="10" spans="1:15" s="51" customFormat="1" ht="14.25" customHeight="1" x14ac:dyDescent="0.25">
      <c r="A10" s="46">
        <v>2004</v>
      </c>
      <c r="B10" s="47">
        <v>42623</v>
      </c>
      <c r="C10" s="48" t="s">
        <v>33</v>
      </c>
      <c r="D10" s="49">
        <v>7</v>
      </c>
      <c r="E10" s="49">
        <v>24</v>
      </c>
      <c r="F10" s="49" t="s">
        <v>7</v>
      </c>
      <c r="G10" s="49"/>
      <c r="H10" s="49">
        <v>1</v>
      </c>
      <c r="I10" s="49"/>
      <c r="J10" s="49"/>
      <c r="K10" s="49" t="s">
        <v>22</v>
      </c>
      <c r="L10" s="50" t="s">
        <v>23</v>
      </c>
      <c r="M10" s="50"/>
      <c r="N10" s="48" t="s">
        <v>99</v>
      </c>
      <c r="O10" s="50"/>
    </row>
    <row r="11" spans="1:15" s="51" customFormat="1" ht="14.25" customHeight="1" x14ac:dyDescent="0.25">
      <c r="A11" s="46">
        <v>2006</v>
      </c>
      <c r="B11" s="47">
        <v>42691</v>
      </c>
      <c r="C11" s="48" t="s">
        <v>33</v>
      </c>
      <c r="D11" s="49">
        <v>42</v>
      </c>
      <c r="E11" s="49">
        <v>14</v>
      </c>
      <c r="F11" s="49" t="s">
        <v>6</v>
      </c>
      <c r="G11" s="49">
        <v>1</v>
      </c>
      <c r="H11" s="49"/>
      <c r="I11" s="49"/>
      <c r="J11" s="49"/>
      <c r="K11" s="49" t="s">
        <v>59</v>
      </c>
      <c r="L11" s="50" t="s">
        <v>76</v>
      </c>
      <c r="M11" s="50"/>
      <c r="N11" s="48" t="s">
        <v>99</v>
      </c>
      <c r="O11" s="50" t="s">
        <v>100</v>
      </c>
    </row>
    <row r="12" spans="1:15" s="51" customFormat="1" ht="14.25" customHeight="1" x14ac:dyDescent="0.25">
      <c r="A12" s="46">
        <v>2011</v>
      </c>
      <c r="B12" s="47">
        <v>42686</v>
      </c>
      <c r="C12" s="48" t="s">
        <v>33</v>
      </c>
      <c r="D12" s="49">
        <v>1</v>
      </c>
      <c r="E12" s="49">
        <v>0</v>
      </c>
      <c r="F12" s="49" t="s">
        <v>6</v>
      </c>
      <c r="G12" s="49">
        <v>1</v>
      </c>
      <c r="H12" s="49"/>
      <c r="I12" s="49"/>
      <c r="J12" s="49"/>
      <c r="K12" s="49" t="s">
        <v>20</v>
      </c>
      <c r="L12" s="50" t="s">
        <v>40</v>
      </c>
      <c r="M12" s="50"/>
      <c r="N12" s="48" t="s">
        <v>99</v>
      </c>
      <c r="O12" s="50" t="s">
        <v>121</v>
      </c>
    </row>
    <row r="13" spans="1:15" s="51" customFormat="1" ht="14.25" customHeight="1" x14ac:dyDescent="0.25">
      <c r="A13" s="46">
        <v>2013</v>
      </c>
      <c r="B13" s="47">
        <v>42627</v>
      </c>
      <c r="C13" s="48" t="s">
        <v>33</v>
      </c>
      <c r="D13" s="49">
        <v>3</v>
      </c>
      <c r="E13" s="49">
        <v>0</v>
      </c>
      <c r="F13" s="49" t="s">
        <v>6</v>
      </c>
      <c r="G13" s="49">
        <v>1</v>
      </c>
      <c r="H13" s="49"/>
      <c r="I13" s="49"/>
      <c r="J13" s="49"/>
      <c r="K13" s="49" t="s">
        <v>22</v>
      </c>
      <c r="L13" s="50" t="s">
        <v>23</v>
      </c>
      <c r="M13" s="50" t="s">
        <v>119</v>
      </c>
      <c r="N13" s="48" t="s">
        <v>122</v>
      </c>
      <c r="O13" s="50"/>
    </row>
    <row r="14" spans="1:15" s="51" customFormat="1" ht="14.25" customHeight="1" x14ac:dyDescent="0.25">
      <c r="A14" s="46">
        <v>2014</v>
      </c>
      <c r="B14" s="47">
        <v>42625</v>
      </c>
      <c r="C14" s="48" t="s">
        <v>33</v>
      </c>
      <c r="D14" s="49">
        <v>21</v>
      </c>
      <c r="E14" s="49">
        <v>34</v>
      </c>
      <c r="F14" s="49" t="s">
        <v>7</v>
      </c>
      <c r="G14" s="49"/>
      <c r="H14" s="49">
        <v>1</v>
      </c>
      <c r="I14" s="49"/>
      <c r="J14" s="49"/>
      <c r="K14" s="49" t="s">
        <v>20</v>
      </c>
      <c r="L14" s="50" t="s">
        <v>40</v>
      </c>
      <c r="M14" s="50"/>
      <c r="N14" s="48" t="s">
        <v>122</v>
      </c>
      <c r="O14" s="50"/>
    </row>
    <row r="15" spans="1:15" s="51" customFormat="1" ht="14.25" customHeight="1" x14ac:dyDescent="0.25">
      <c r="A15" s="46">
        <v>2015</v>
      </c>
      <c r="B15" s="47">
        <v>42631</v>
      </c>
      <c r="C15" s="48" t="s">
        <v>33</v>
      </c>
      <c r="D15" s="49">
        <v>60</v>
      </c>
      <c r="E15" s="49">
        <v>30</v>
      </c>
      <c r="F15" s="49" t="s">
        <v>6</v>
      </c>
      <c r="G15" s="49">
        <v>1</v>
      </c>
      <c r="H15" s="49"/>
      <c r="I15" s="49"/>
      <c r="J15" s="49"/>
      <c r="K15" s="49" t="s">
        <v>22</v>
      </c>
      <c r="L15" s="50" t="s">
        <v>23</v>
      </c>
      <c r="M15" s="50" t="s">
        <v>119</v>
      </c>
      <c r="N15" s="48" t="s">
        <v>124</v>
      </c>
      <c r="O15" s="50"/>
    </row>
    <row r="16" spans="1:15" s="51" customFormat="1" ht="14.25" customHeight="1" x14ac:dyDescent="0.25">
      <c r="A16" s="46">
        <v>2016</v>
      </c>
      <c r="B16" s="47">
        <v>42629</v>
      </c>
      <c r="C16" s="48" t="s">
        <v>33</v>
      </c>
      <c r="D16" s="49">
        <v>21</v>
      </c>
      <c r="E16" s="49">
        <v>28</v>
      </c>
      <c r="F16" s="49" t="s">
        <v>7</v>
      </c>
      <c r="G16" s="49"/>
      <c r="H16" s="49">
        <v>1</v>
      </c>
      <c r="I16" s="49"/>
      <c r="J16" s="49"/>
      <c r="K16" s="49" t="s">
        <v>20</v>
      </c>
      <c r="L16" s="50" t="s">
        <v>43</v>
      </c>
      <c r="M16" s="50"/>
      <c r="N16" s="48" t="s">
        <v>124</v>
      </c>
      <c r="O16" s="50"/>
    </row>
    <row r="17" spans="1:254" s="12" customFormat="1" ht="14.25" customHeight="1" x14ac:dyDescent="0.25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1"/>
      <c r="N17" s="10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s="12" customFormat="1" ht="14.25" customHeight="1" x14ac:dyDescent="0.25">
      <c r="A18" s="8"/>
      <c r="B18" s="9"/>
      <c r="C18" s="10"/>
      <c r="D18" s="13">
        <f>SUM(D2:D17)</f>
        <v>223</v>
      </c>
      <c r="E18" s="13">
        <f>SUM(E2:E17)</f>
        <v>371</v>
      </c>
      <c r="F18" s="11"/>
      <c r="G18" s="11">
        <f>SUM(G2:G17)</f>
        <v>5</v>
      </c>
      <c r="H18" s="11">
        <f>SUM(H2:H17)</f>
        <v>10</v>
      </c>
      <c r="I18" s="11">
        <f>SUM(I2:I17)</f>
        <v>0</v>
      </c>
      <c r="J18" s="14">
        <f>(G18+(I18/2))/(G18+H18+I18)</f>
        <v>0.33333333333333331</v>
      </c>
      <c r="K18" s="11"/>
      <c r="N18" s="1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1:254" s="12" customFormat="1" ht="14.25" customHeight="1" x14ac:dyDescent="0.25">
      <c r="A19" s="8"/>
      <c r="B19" s="9"/>
      <c r="C19" s="10"/>
      <c r="D19" s="15">
        <f>AVERAGE(D2:D17)</f>
        <v>14.866666666666667</v>
      </c>
      <c r="E19" s="15">
        <f>AVERAGE(E2:E17)</f>
        <v>24.733333333333334</v>
      </c>
      <c r="F19" s="16">
        <f>D19-E19</f>
        <v>-9.8666666666666671</v>
      </c>
      <c r="G19" s="11"/>
      <c r="H19" s="11"/>
      <c r="I19" s="11"/>
      <c r="J19" s="11"/>
      <c r="K19" s="11"/>
      <c r="N19" s="10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</sheetData>
  <conditionalFormatting sqref="F19">
    <cfRule type="cellIs" dxfId="3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"/>
  <sheetViews>
    <sheetView workbookViewId="0">
      <pane ySplit="1" topLeftCell="A2" activePane="bottomLeft" state="frozen"/>
      <selection pane="bottomLeft" activeCell="D24" sqref="D24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1978</v>
      </c>
      <c r="B2" s="47">
        <v>42642</v>
      </c>
      <c r="C2" s="48" t="s">
        <v>32</v>
      </c>
      <c r="D2" s="49">
        <v>17</v>
      </c>
      <c r="E2" s="49">
        <v>6</v>
      </c>
      <c r="F2" s="49" t="s">
        <v>6</v>
      </c>
      <c r="G2" s="49">
        <v>1</v>
      </c>
      <c r="H2" s="49"/>
      <c r="I2" s="49"/>
      <c r="J2" s="49"/>
      <c r="K2" s="49" t="s">
        <v>22</v>
      </c>
      <c r="L2" s="50" t="s">
        <v>23</v>
      </c>
      <c r="M2" s="50"/>
      <c r="N2" s="48" t="s">
        <v>81</v>
      </c>
      <c r="O2" s="50"/>
    </row>
    <row r="3" spans="1:254" s="51" customFormat="1" ht="14.25" customHeight="1" x14ac:dyDescent="0.25">
      <c r="A3" s="46">
        <v>1979</v>
      </c>
      <c r="B3" s="47">
        <v>42649</v>
      </c>
      <c r="C3" s="48" t="s">
        <v>32</v>
      </c>
      <c r="D3" s="49">
        <v>39</v>
      </c>
      <c r="E3" s="49">
        <v>0</v>
      </c>
      <c r="F3" s="49" t="s">
        <v>6</v>
      </c>
      <c r="G3" s="49">
        <v>1</v>
      </c>
      <c r="H3" s="49"/>
      <c r="I3" s="49"/>
      <c r="J3" s="49"/>
      <c r="K3" s="49" t="s">
        <v>20</v>
      </c>
      <c r="L3" s="50" t="s">
        <v>140</v>
      </c>
      <c r="M3" s="50"/>
      <c r="N3" s="48" t="s">
        <v>81</v>
      </c>
      <c r="O3" s="50"/>
    </row>
    <row r="4" spans="1:254" s="12" customFormat="1" ht="14.25" customHeight="1" x14ac:dyDescent="0.2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3">
        <f>SUM(D2:D4)</f>
        <v>56</v>
      </c>
      <c r="E5" s="13">
        <f>SUM(E2:E4)</f>
        <v>6</v>
      </c>
      <c r="F5" s="11"/>
      <c r="G5" s="11">
        <f>SUM(G2:G4)</f>
        <v>2</v>
      </c>
      <c r="H5" s="11">
        <f>SUM(H2:H4)</f>
        <v>0</v>
      </c>
      <c r="I5" s="11">
        <f>SUM(I2:I4)</f>
        <v>0</v>
      </c>
      <c r="J5" s="14">
        <f>(G5+(I5/2))/(G5+H5+I5)</f>
        <v>1</v>
      </c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5">
        <f>AVERAGE(D2:D4)</f>
        <v>28</v>
      </c>
      <c r="E6" s="15">
        <f>AVERAGE(E2:E4)</f>
        <v>3</v>
      </c>
      <c r="F6" s="16">
        <f>D6-E6</f>
        <v>25</v>
      </c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</sheetData>
  <conditionalFormatting sqref="F6">
    <cfRule type="cellIs" dxfId="3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22"/>
  <sheetViews>
    <sheetView workbookViewId="0">
      <pane ySplit="1" topLeftCell="A2" activePane="bottomLeft" state="frozen"/>
      <selection pane="bottomLeft" activeCell="D25" sqref="D25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1978</v>
      </c>
      <c r="B2" s="47">
        <v>42670</v>
      </c>
      <c r="C2" s="48" t="s">
        <v>47</v>
      </c>
      <c r="D2" s="49">
        <v>0</v>
      </c>
      <c r="E2" s="49">
        <v>28</v>
      </c>
      <c r="F2" s="49" t="s">
        <v>7</v>
      </c>
      <c r="G2" s="49"/>
      <c r="H2" s="49">
        <v>1</v>
      </c>
      <c r="I2" s="49"/>
      <c r="J2" s="49"/>
      <c r="K2" s="49" t="s">
        <v>22</v>
      </c>
      <c r="L2" s="50" t="s">
        <v>23</v>
      </c>
      <c r="M2" s="50"/>
      <c r="N2" s="48" t="s">
        <v>81</v>
      </c>
      <c r="O2" s="50"/>
    </row>
    <row r="3" spans="1:15" s="51" customFormat="1" ht="14.25" customHeight="1" x14ac:dyDescent="0.25">
      <c r="A3" s="46">
        <v>1979</v>
      </c>
      <c r="B3" s="47">
        <v>42677</v>
      </c>
      <c r="C3" s="48" t="s">
        <v>47</v>
      </c>
      <c r="D3" s="49">
        <v>6</v>
      </c>
      <c r="E3" s="49">
        <v>14</v>
      </c>
      <c r="F3" s="49" t="s">
        <v>7</v>
      </c>
      <c r="G3" s="49"/>
      <c r="H3" s="49">
        <v>1</v>
      </c>
      <c r="I3" s="49"/>
      <c r="J3" s="49"/>
      <c r="K3" s="49" t="s">
        <v>20</v>
      </c>
      <c r="L3" s="50" t="s">
        <v>29</v>
      </c>
      <c r="M3" s="50" t="s">
        <v>48</v>
      </c>
      <c r="N3" s="48" t="s">
        <v>81</v>
      </c>
      <c r="O3" s="50"/>
    </row>
    <row r="4" spans="1:15" s="51" customFormat="1" ht="14.25" customHeight="1" x14ac:dyDescent="0.25">
      <c r="A4" s="46">
        <v>1980</v>
      </c>
      <c r="B4" s="47">
        <v>42674</v>
      </c>
      <c r="C4" s="48" t="s">
        <v>47</v>
      </c>
      <c r="D4" s="49">
        <v>26</v>
      </c>
      <c r="E4" s="49">
        <v>28</v>
      </c>
      <c r="F4" s="49" t="s">
        <v>7</v>
      </c>
      <c r="G4" s="49"/>
      <c r="H4" s="49">
        <v>1</v>
      </c>
      <c r="I4" s="49"/>
      <c r="J4" s="49"/>
      <c r="K4" s="49" t="s">
        <v>22</v>
      </c>
      <c r="L4" s="50" t="s">
        <v>23</v>
      </c>
      <c r="M4" s="50"/>
      <c r="N4" s="48" t="s">
        <v>81</v>
      </c>
      <c r="O4" s="50"/>
    </row>
    <row r="5" spans="1:15" s="51" customFormat="1" ht="14.25" customHeight="1" x14ac:dyDescent="0.25">
      <c r="A5" s="46">
        <v>1981</v>
      </c>
      <c r="B5" s="47">
        <v>42674</v>
      </c>
      <c r="C5" s="48" t="s">
        <v>47</v>
      </c>
      <c r="D5" s="49">
        <v>6</v>
      </c>
      <c r="E5" s="49">
        <v>26</v>
      </c>
      <c r="F5" s="49" t="s">
        <v>7</v>
      </c>
      <c r="G5" s="49"/>
      <c r="H5" s="49">
        <v>1</v>
      </c>
      <c r="I5" s="49"/>
      <c r="J5" s="49"/>
      <c r="K5" s="49" t="s">
        <v>20</v>
      </c>
      <c r="L5" s="50" t="s">
        <v>29</v>
      </c>
      <c r="M5" s="50" t="s">
        <v>48</v>
      </c>
      <c r="N5" s="48" t="s">
        <v>81</v>
      </c>
      <c r="O5" s="50"/>
    </row>
    <row r="6" spans="1:15" s="51" customFormat="1" ht="14.25" customHeight="1" x14ac:dyDescent="0.25">
      <c r="A6" s="46">
        <v>1982</v>
      </c>
      <c r="B6" s="47">
        <v>42665</v>
      </c>
      <c r="C6" s="48" t="s">
        <v>47</v>
      </c>
      <c r="D6" s="49">
        <v>40</v>
      </c>
      <c r="E6" s="49">
        <v>27</v>
      </c>
      <c r="F6" s="49" t="s">
        <v>6</v>
      </c>
      <c r="G6" s="49">
        <v>1</v>
      </c>
      <c r="H6" s="49"/>
      <c r="I6" s="49"/>
      <c r="J6" s="49"/>
      <c r="K6" s="49" t="s">
        <v>22</v>
      </c>
      <c r="L6" s="50" t="s">
        <v>23</v>
      </c>
      <c r="M6" s="50"/>
      <c r="N6" s="48" t="s">
        <v>81</v>
      </c>
      <c r="O6" s="50"/>
    </row>
    <row r="7" spans="1:15" s="51" customFormat="1" ht="14.25" customHeight="1" x14ac:dyDescent="0.25">
      <c r="A7" s="46">
        <v>1983</v>
      </c>
      <c r="B7" s="47">
        <v>42665</v>
      </c>
      <c r="C7" s="48" t="s">
        <v>47</v>
      </c>
      <c r="D7" s="49">
        <v>34</v>
      </c>
      <c r="E7" s="49">
        <v>7</v>
      </c>
      <c r="F7" s="49" t="s">
        <v>6</v>
      </c>
      <c r="G7" s="49">
        <v>1</v>
      </c>
      <c r="H7" s="49"/>
      <c r="I7" s="49"/>
      <c r="J7" s="49"/>
      <c r="K7" s="49" t="s">
        <v>20</v>
      </c>
      <c r="L7" s="50" t="s">
        <v>23</v>
      </c>
      <c r="M7" s="50" t="s">
        <v>48</v>
      </c>
      <c r="N7" s="48" t="s">
        <v>81</v>
      </c>
      <c r="O7" s="50"/>
    </row>
    <row r="8" spans="1:15" s="51" customFormat="1" ht="14.25" customHeight="1" x14ac:dyDescent="0.25">
      <c r="A8" s="46">
        <v>1984</v>
      </c>
      <c r="B8" s="47">
        <v>42663</v>
      </c>
      <c r="C8" s="48" t="s">
        <v>47</v>
      </c>
      <c r="D8" s="49">
        <v>20</v>
      </c>
      <c r="E8" s="49">
        <v>33</v>
      </c>
      <c r="F8" s="49" t="s">
        <v>7</v>
      </c>
      <c r="G8" s="49"/>
      <c r="H8" s="49">
        <v>1</v>
      </c>
      <c r="I8" s="49"/>
      <c r="J8" s="49"/>
      <c r="K8" s="49" t="s">
        <v>20</v>
      </c>
      <c r="L8" s="50" t="s">
        <v>29</v>
      </c>
      <c r="M8" s="50" t="s">
        <v>48</v>
      </c>
      <c r="N8" s="48" t="s">
        <v>81</v>
      </c>
      <c r="O8" s="50"/>
    </row>
    <row r="9" spans="1:15" s="51" customFormat="1" ht="14.25" customHeight="1" x14ac:dyDescent="0.25">
      <c r="A9" s="46">
        <v>1985</v>
      </c>
      <c r="B9" s="47">
        <v>42661</v>
      </c>
      <c r="C9" s="48" t="s">
        <v>47</v>
      </c>
      <c r="D9" s="49">
        <v>7</v>
      </c>
      <c r="E9" s="49">
        <v>0</v>
      </c>
      <c r="F9" s="49" t="s">
        <v>6</v>
      </c>
      <c r="G9" s="49">
        <v>1</v>
      </c>
      <c r="H9" s="49"/>
      <c r="I9" s="49"/>
      <c r="J9" s="49"/>
      <c r="K9" s="49" t="s">
        <v>22</v>
      </c>
      <c r="L9" s="50" t="s">
        <v>23</v>
      </c>
      <c r="M9" s="50"/>
      <c r="N9" s="48" t="s">
        <v>90</v>
      </c>
      <c r="O9" s="50"/>
    </row>
    <row r="10" spans="1:15" s="51" customFormat="1" ht="14.25" customHeight="1" x14ac:dyDescent="0.25">
      <c r="A10" s="46">
        <v>1986</v>
      </c>
      <c r="B10" s="47">
        <v>42661</v>
      </c>
      <c r="C10" s="48" t="s">
        <v>47</v>
      </c>
      <c r="D10" s="49">
        <v>12</v>
      </c>
      <c r="E10" s="49">
        <v>6</v>
      </c>
      <c r="F10" s="49" t="s">
        <v>6</v>
      </c>
      <c r="G10" s="49">
        <v>1</v>
      </c>
      <c r="H10" s="49"/>
      <c r="I10" s="49"/>
      <c r="J10" s="49"/>
      <c r="K10" s="49" t="s">
        <v>20</v>
      </c>
      <c r="L10" s="50" t="s">
        <v>29</v>
      </c>
      <c r="M10" s="50" t="s">
        <v>48</v>
      </c>
      <c r="N10" s="48" t="s">
        <v>90</v>
      </c>
      <c r="O10" s="50"/>
    </row>
    <row r="11" spans="1:15" s="51" customFormat="1" ht="14.25" customHeight="1" x14ac:dyDescent="0.25">
      <c r="A11" s="46">
        <v>1987</v>
      </c>
      <c r="B11" s="47">
        <v>42659</v>
      </c>
      <c r="C11" s="48" t="s">
        <v>47</v>
      </c>
      <c r="D11" s="49">
        <v>13</v>
      </c>
      <c r="E11" s="49">
        <v>35</v>
      </c>
      <c r="F11" s="49" t="s">
        <v>7</v>
      </c>
      <c r="G11" s="49"/>
      <c r="H11" s="49">
        <v>1</v>
      </c>
      <c r="I11" s="49"/>
      <c r="J11" s="49"/>
      <c r="K11" s="49" t="s">
        <v>22</v>
      </c>
      <c r="L11" s="50" t="s">
        <v>23</v>
      </c>
      <c r="M11" s="50"/>
      <c r="N11" s="48" t="s">
        <v>90</v>
      </c>
      <c r="O11" s="50"/>
    </row>
    <row r="12" spans="1:15" s="51" customFormat="1" ht="14.25" customHeight="1" x14ac:dyDescent="0.25">
      <c r="A12" s="46">
        <v>1988</v>
      </c>
      <c r="B12" s="47">
        <v>42672</v>
      </c>
      <c r="C12" s="48" t="s">
        <v>47</v>
      </c>
      <c r="D12" s="49">
        <v>14</v>
      </c>
      <c r="E12" s="49">
        <v>35</v>
      </c>
      <c r="F12" s="49" t="s">
        <v>7</v>
      </c>
      <c r="G12" s="49"/>
      <c r="H12" s="49">
        <v>1</v>
      </c>
      <c r="I12" s="49"/>
      <c r="J12" s="49"/>
      <c r="K12" s="49" t="s">
        <v>20</v>
      </c>
      <c r="L12" s="50" t="s">
        <v>29</v>
      </c>
      <c r="M12" s="50" t="s">
        <v>48</v>
      </c>
      <c r="N12" s="48" t="s">
        <v>90</v>
      </c>
      <c r="O12" s="50"/>
    </row>
    <row r="13" spans="1:15" s="51" customFormat="1" ht="14.25" customHeight="1" x14ac:dyDescent="0.25">
      <c r="A13" s="46">
        <v>1989</v>
      </c>
      <c r="B13" s="47">
        <v>42670</v>
      </c>
      <c r="C13" s="48" t="s">
        <v>47</v>
      </c>
      <c r="D13" s="49">
        <v>16</v>
      </c>
      <c r="E13" s="49">
        <v>13</v>
      </c>
      <c r="F13" s="49" t="s">
        <v>6</v>
      </c>
      <c r="G13" s="49">
        <v>1</v>
      </c>
      <c r="H13" s="49"/>
      <c r="I13" s="49"/>
      <c r="J13" s="49"/>
      <c r="K13" s="49" t="s">
        <v>22</v>
      </c>
      <c r="L13" s="50" t="s">
        <v>23</v>
      </c>
      <c r="M13" s="50"/>
      <c r="N13" s="48" t="s">
        <v>90</v>
      </c>
      <c r="O13" s="50"/>
    </row>
    <row r="14" spans="1:15" s="51" customFormat="1" ht="14.25" customHeight="1" x14ac:dyDescent="0.25">
      <c r="A14" s="46">
        <v>1990</v>
      </c>
      <c r="B14" s="47">
        <v>42677</v>
      </c>
      <c r="C14" s="48" t="s">
        <v>47</v>
      </c>
      <c r="D14" s="49">
        <v>16</v>
      </c>
      <c r="E14" s="49">
        <v>13</v>
      </c>
      <c r="F14" s="49" t="s">
        <v>6</v>
      </c>
      <c r="G14" s="49">
        <v>1</v>
      </c>
      <c r="H14" s="49"/>
      <c r="I14" s="49"/>
      <c r="J14" s="49"/>
      <c r="K14" s="49" t="s">
        <v>20</v>
      </c>
      <c r="L14" s="50" t="s">
        <v>29</v>
      </c>
      <c r="M14" s="50" t="s">
        <v>48</v>
      </c>
      <c r="N14" s="48" t="s">
        <v>90</v>
      </c>
      <c r="O14" s="50"/>
    </row>
    <row r="15" spans="1:15" s="51" customFormat="1" ht="14.25" customHeight="1" x14ac:dyDescent="0.25">
      <c r="A15" s="46">
        <v>1991</v>
      </c>
      <c r="B15" s="47">
        <v>42675</v>
      </c>
      <c r="C15" s="48" t="s">
        <v>47</v>
      </c>
      <c r="D15" s="49">
        <v>7</v>
      </c>
      <c r="E15" s="49">
        <v>0</v>
      </c>
      <c r="F15" s="49" t="s">
        <v>6</v>
      </c>
      <c r="G15" s="49">
        <v>1</v>
      </c>
      <c r="H15" s="49"/>
      <c r="I15" s="49"/>
      <c r="J15" s="49"/>
      <c r="K15" s="49" t="s">
        <v>22</v>
      </c>
      <c r="L15" s="50" t="s">
        <v>23</v>
      </c>
      <c r="M15" s="50"/>
      <c r="N15" s="48" t="s">
        <v>95</v>
      </c>
      <c r="O15" s="50"/>
    </row>
    <row r="16" spans="1:15" s="51" customFormat="1" ht="14.25" customHeight="1" x14ac:dyDescent="0.25">
      <c r="A16" s="46">
        <v>1992</v>
      </c>
      <c r="B16" s="47">
        <v>42667</v>
      </c>
      <c r="C16" s="48" t="s">
        <v>47</v>
      </c>
      <c r="D16" s="49">
        <v>20</v>
      </c>
      <c r="E16" s="49">
        <v>14</v>
      </c>
      <c r="F16" s="49" t="s">
        <v>6</v>
      </c>
      <c r="G16" s="49">
        <v>1</v>
      </c>
      <c r="H16" s="49"/>
      <c r="I16" s="49"/>
      <c r="J16" s="49" t="s">
        <v>62</v>
      </c>
      <c r="K16" s="49" t="s">
        <v>20</v>
      </c>
      <c r="L16" s="50" t="s">
        <v>29</v>
      </c>
      <c r="M16" s="50" t="s">
        <v>48</v>
      </c>
      <c r="N16" s="48" t="s">
        <v>95</v>
      </c>
      <c r="O16" s="50"/>
    </row>
    <row r="17" spans="1:254" s="51" customFormat="1" ht="14.25" customHeight="1" x14ac:dyDescent="0.25">
      <c r="A17" s="46">
        <v>1993</v>
      </c>
      <c r="B17" s="47">
        <v>42665</v>
      </c>
      <c r="C17" s="48" t="s">
        <v>47</v>
      </c>
      <c r="D17" s="49">
        <v>15</v>
      </c>
      <c r="E17" s="49">
        <v>37</v>
      </c>
      <c r="F17" s="49" t="s">
        <v>7</v>
      </c>
      <c r="G17" s="49"/>
      <c r="H17" s="49">
        <v>1</v>
      </c>
      <c r="I17" s="49"/>
      <c r="J17" s="49"/>
      <c r="K17" s="49" t="s">
        <v>22</v>
      </c>
      <c r="L17" s="50" t="s">
        <v>23</v>
      </c>
      <c r="M17" s="50"/>
      <c r="N17" s="48" t="s">
        <v>95</v>
      </c>
      <c r="O17" s="50"/>
    </row>
    <row r="18" spans="1:254" s="51" customFormat="1" ht="14.25" customHeight="1" x14ac:dyDescent="0.25">
      <c r="A18" s="46">
        <v>1994</v>
      </c>
      <c r="B18" s="47">
        <v>42678</v>
      </c>
      <c r="C18" s="48" t="s">
        <v>47</v>
      </c>
      <c r="D18" s="49">
        <v>14</v>
      </c>
      <c r="E18" s="49">
        <v>34</v>
      </c>
      <c r="F18" s="49" t="s">
        <v>7</v>
      </c>
      <c r="G18" s="49"/>
      <c r="H18" s="49">
        <v>1</v>
      </c>
      <c r="I18" s="49"/>
      <c r="J18" s="49"/>
      <c r="K18" s="49" t="s">
        <v>22</v>
      </c>
      <c r="L18" s="50" t="s">
        <v>23</v>
      </c>
      <c r="M18" s="50"/>
      <c r="N18" s="48" t="s">
        <v>95</v>
      </c>
      <c r="O18" s="50"/>
    </row>
    <row r="19" spans="1:254" s="51" customFormat="1" ht="14.25" customHeight="1" x14ac:dyDescent="0.25">
      <c r="A19" s="46">
        <v>1995</v>
      </c>
      <c r="B19" s="47">
        <v>42678</v>
      </c>
      <c r="C19" s="48" t="s">
        <v>47</v>
      </c>
      <c r="D19" s="49">
        <v>14</v>
      </c>
      <c r="E19" s="49">
        <v>33</v>
      </c>
      <c r="F19" s="49" t="s">
        <v>7</v>
      </c>
      <c r="G19" s="49"/>
      <c r="H19" s="49">
        <v>1</v>
      </c>
      <c r="I19" s="49"/>
      <c r="J19" s="49"/>
      <c r="K19" s="49" t="s">
        <v>20</v>
      </c>
      <c r="L19" s="50" t="s">
        <v>29</v>
      </c>
      <c r="M19" s="50" t="s">
        <v>48</v>
      </c>
      <c r="N19" s="48" t="s">
        <v>95</v>
      </c>
      <c r="O19" s="50"/>
    </row>
    <row r="20" spans="1:254" s="12" customFormat="1" ht="14.25" customHeight="1" x14ac:dyDescent="0.25">
      <c r="A20" s="8"/>
      <c r="B20" s="9"/>
      <c r="C20" s="10"/>
      <c r="D20" s="11"/>
      <c r="E20" s="11"/>
      <c r="F20" s="11"/>
      <c r="G20" s="11"/>
      <c r="H20" s="11"/>
      <c r="I20" s="11"/>
      <c r="J20" s="11"/>
      <c r="K20" s="11"/>
      <c r="N20" s="10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  <row r="21" spans="1:254" s="12" customFormat="1" ht="14.25" customHeight="1" x14ac:dyDescent="0.25">
      <c r="A21" s="8"/>
      <c r="B21" s="9"/>
      <c r="C21" s="10"/>
      <c r="D21" s="13">
        <f>SUM(D2:D20)</f>
        <v>280</v>
      </c>
      <c r="E21" s="13">
        <f>SUM(E2:E20)</f>
        <v>383</v>
      </c>
      <c r="F21" s="11"/>
      <c r="G21" s="11">
        <f>SUM(G2:G20)</f>
        <v>8</v>
      </c>
      <c r="H21" s="11">
        <f>SUM(H2:H20)</f>
        <v>10</v>
      </c>
      <c r="I21" s="11">
        <f>SUM(I2:I20)</f>
        <v>0</v>
      </c>
      <c r="J21" s="14">
        <f>(G21+(I21/2))/(G21+H21+I21)</f>
        <v>0.44444444444444442</v>
      </c>
      <c r="K21" s="11"/>
      <c r="N21" s="10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  <row r="22" spans="1:254" s="12" customFormat="1" ht="14.25" customHeight="1" x14ac:dyDescent="0.25">
      <c r="A22" s="8"/>
      <c r="B22" s="9"/>
      <c r="C22" s="10"/>
      <c r="D22" s="15">
        <f>AVERAGE(D2:D20)</f>
        <v>15.555555555555555</v>
      </c>
      <c r="E22" s="15">
        <f>AVERAGE(E2:E20)</f>
        <v>21.277777777777779</v>
      </c>
      <c r="F22" s="16">
        <f>D22-E22</f>
        <v>-5.7222222222222232</v>
      </c>
      <c r="G22" s="11"/>
      <c r="H22" s="11"/>
      <c r="I22" s="11"/>
      <c r="J22" s="11"/>
      <c r="K22" s="11"/>
      <c r="N22" s="10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</sheetData>
  <conditionalFormatting sqref="F22">
    <cfRule type="cellIs" dxfId="29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8"/>
  <sheetViews>
    <sheetView workbookViewId="0">
      <pane ySplit="1" topLeftCell="A2" activePane="bottomLeft" state="frozen"/>
      <selection pane="bottomLeft" activeCell="D18" sqref="D18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2009</v>
      </c>
      <c r="B2" s="47">
        <v>42645</v>
      </c>
      <c r="C2" s="48" t="s">
        <v>114</v>
      </c>
      <c r="D2" s="49">
        <v>41</v>
      </c>
      <c r="E2" s="49">
        <v>14</v>
      </c>
      <c r="F2" s="49" t="s">
        <v>6</v>
      </c>
      <c r="G2" s="49">
        <v>1</v>
      </c>
      <c r="H2" s="49"/>
      <c r="I2" s="49"/>
      <c r="J2" s="49"/>
      <c r="K2" s="49" t="s">
        <v>20</v>
      </c>
      <c r="L2" s="50" t="s">
        <v>16</v>
      </c>
      <c r="M2" s="50"/>
      <c r="N2" s="48" t="s">
        <v>99</v>
      </c>
      <c r="O2" s="50"/>
    </row>
    <row r="3" spans="1:254" s="51" customFormat="1" ht="14.25" customHeight="1" x14ac:dyDescent="0.25">
      <c r="A3" s="46">
        <v>2009</v>
      </c>
      <c r="B3" s="47">
        <v>42680</v>
      </c>
      <c r="C3" s="48" t="s">
        <v>114</v>
      </c>
      <c r="D3" s="49">
        <v>42</v>
      </c>
      <c r="E3" s="49">
        <v>6</v>
      </c>
      <c r="F3" s="49" t="s">
        <v>6</v>
      </c>
      <c r="G3" s="49">
        <v>1</v>
      </c>
      <c r="H3" s="49"/>
      <c r="I3" s="49"/>
      <c r="J3" s="49"/>
      <c r="K3" s="49" t="s">
        <v>22</v>
      </c>
      <c r="L3" s="50" t="s">
        <v>23</v>
      </c>
      <c r="M3" s="50"/>
      <c r="N3" s="48" t="s">
        <v>99</v>
      </c>
      <c r="O3" s="50"/>
    </row>
    <row r="4" spans="1:254" s="51" customFormat="1" ht="14.25" customHeight="1" x14ac:dyDescent="0.25">
      <c r="A4" s="46">
        <v>2010</v>
      </c>
      <c r="B4" s="47">
        <v>42644</v>
      </c>
      <c r="C4" s="48" t="s">
        <v>114</v>
      </c>
      <c r="D4" s="49">
        <v>41</v>
      </c>
      <c r="E4" s="49">
        <v>14</v>
      </c>
      <c r="F4" s="49" t="s">
        <v>6</v>
      </c>
      <c r="G4" s="49">
        <v>1</v>
      </c>
      <c r="H4" s="49"/>
      <c r="I4" s="49"/>
      <c r="J4" s="49"/>
      <c r="K4" s="49" t="s">
        <v>22</v>
      </c>
      <c r="L4" s="50" t="s">
        <v>23</v>
      </c>
      <c r="M4" s="50"/>
      <c r="N4" s="48" t="s">
        <v>99</v>
      </c>
      <c r="O4" s="50"/>
    </row>
    <row r="5" spans="1:254" s="51" customFormat="1" ht="14.25" customHeight="1" x14ac:dyDescent="0.25">
      <c r="A5" s="46">
        <v>2010</v>
      </c>
      <c r="B5" s="47">
        <v>42679</v>
      </c>
      <c r="C5" s="48" t="s">
        <v>114</v>
      </c>
      <c r="D5" s="49">
        <v>72</v>
      </c>
      <c r="E5" s="49">
        <v>19</v>
      </c>
      <c r="F5" s="49" t="s">
        <v>6</v>
      </c>
      <c r="G5" s="49">
        <v>1</v>
      </c>
      <c r="H5" s="49"/>
      <c r="I5" s="49"/>
      <c r="J5" s="49"/>
      <c r="K5" s="49" t="s">
        <v>20</v>
      </c>
      <c r="L5" s="50" t="s">
        <v>16</v>
      </c>
      <c r="M5" s="50"/>
      <c r="N5" s="48" t="s">
        <v>99</v>
      </c>
      <c r="O5" s="50"/>
    </row>
    <row r="6" spans="1:254" s="12" customFormat="1" ht="14.25" customHeight="1" x14ac:dyDescent="0.25">
      <c r="A6" s="8"/>
      <c r="B6" s="9"/>
      <c r="C6" s="10"/>
      <c r="D6" s="11"/>
      <c r="E6" s="11"/>
      <c r="F6" s="11"/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3">
        <f>SUM(D2:D6)</f>
        <v>196</v>
      </c>
      <c r="E7" s="13">
        <f>SUM(E2:E6)</f>
        <v>53</v>
      </c>
      <c r="F7" s="11"/>
      <c r="G7" s="11">
        <f>SUM(G2:G6)</f>
        <v>4</v>
      </c>
      <c r="H7" s="11">
        <f>SUM(H2:H6)</f>
        <v>0</v>
      </c>
      <c r="I7" s="11">
        <f>SUM(I2:I6)</f>
        <v>0</v>
      </c>
      <c r="J7" s="14">
        <f>(G7+(I7/2))/(G7+H7+I7)</f>
        <v>1</v>
      </c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2" customFormat="1" ht="14.25" customHeight="1" x14ac:dyDescent="0.25">
      <c r="A8" s="8"/>
      <c r="B8" s="9"/>
      <c r="C8" s="10"/>
      <c r="D8" s="15">
        <f>AVERAGE(D2:D6)</f>
        <v>49</v>
      </c>
      <c r="E8" s="15">
        <f>AVERAGE(E2:E6)</f>
        <v>13.25</v>
      </c>
      <c r="F8" s="16">
        <f>D8-E8</f>
        <v>35.75</v>
      </c>
      <c r="G8" s="11"/>
      <c r="H8" s="11"/>
      <c r="I8" s="11"/>
      <c r="J8" s="11"/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</sheetData>
  <conditionalFormatting sqref="F8">
    <cfRule type="cellIs" dxfId="2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8"/>
  <sheetViews>
    <sheetView workbookViewId="0">
      <pane ySplit="1" topLeftCell="A2" activePane="bottomLeft" state="frozen"/>
      <selection pane="bottomLeft" activeCell="D21" sqref="D21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1986</v>
      </c>
      <c r="B2" s="47">
        <v>42625</v>
      </c>
      <c r="C2" s="48" t="s">
        <v>19</v>
      </c>
      <c r="D2" s="49">
        <v>19</v>
      </c>
      <c r="E2" s="49">
        <v>36</v>
      </c>
      <c r="F2" s="49" t="s">
        <v>7</v>
      </c>
      <c r="G2" s="49"/>
      <c r="H2" s="49">
        <v>1</v>
      </c>
      <c r="I2" s="49"/>
      <c r="J2" s="49"/>
      <c r="K2" s="49" t="s">
        <v>20</v>
      </c>
      <c r="L2" s="50" t="s">
        <v>21</v>
      </c>
      <c r="M2" s="50" t="s">
        <v>30</v>
      </c>
      <c r="N2" s="48" t="s">
        <v>90</v>
      </c>
      <c r="O2" s="50"/>
    </row>
    <row r="3" spans="1:254" s="51" customFormat="1" ht="14.25" customHeight="1" x14ac:dyDescent="0.25">
      <c r="A3" s="46">
        <v>1987</v>
      </c>
      <c r="B3" s="47">
        <v>42624</v>
      </c>
      <c r="C3" s="48" t="s">
        <v>19</v>
      </c>
      <c r="D3" s="49">
        <v>0</v>
      </c>
      <c r="E3" s="49">
        <v>49</v>
      </c>
      <c r="F3" s="49" t="s">
        <v>7</v>
      </c>
      <c r="G3" s="49"/>
      <c r="H3" s="49">
        <v>1</v>
      </c>
      <c r="I3" s="49"/>
      <c r="J3" s="49"/>
      <c r="K3" s="49" t="s">
        <v>22</v>
      </c>
      <c r="L3" s="50" t="s">
        <v>23</v>
      </c>
      <c r="M3" s="50"/>
      <c r="N3" s="48" t="s">
        <v>90</v>
      </c>
      <c r="O3" s="50"/>
    </row>
    <row r="4" spans="1:254" s="51" customFormat="1" ht="14.25" customHeight="1" x14ac:dyDescent="0.25">
      <c r="A4" s="46">
        <v>1988</v>
      </c>
      <c r="B4" s="47">
        <v>42678</v>
      </c>
      <c r="C4" s="48" t="s">
        <v>19</v>
      </c>
      <c r="D4" s="49">
        <v>9</v>
      </c>
      <c r="E4" s="49">
        <v>7</v>
      </c>
      <c r="F4" s="49" t="s">
        <v>6</v>
      </c>
      <c r="G4" s="49">
        <v>1</v>
      </c>
      <c r="H4" s="49"/>
      <c r="I4" s="49"/>
      <c r="J4" s="49"/>
      <c r="K4" s="49" t="s">
        <v>22</v>
      </c>
      <c r="L4" s="50" t="s">
        <v>23</v>
      </c>
      <c r="M4" s="50"/>
      <c r="N4" s="48" t="s">
        <v>90</v>
      </c>
      <c r="O4" s="50"/>
    </row>
    <row r="5" spans="1:254" s="51" customFormat="1" ht="14.25" customHeight="1" x14ac:dyDescent="0.25">
      <c r="A5" s="46">
        <v>1989</v>
      </c>
      <c r="B5" s="47">
        <v>42677</v>
      </c>
      <c r="C5" s="48" t="s">
        <v>19</v>
      </c>
      <c r="D5" s="49">
        <v>12</v>
      </c>
      <c r="E5" s="49">
        <v>16</v>
      </c>
      <c r="F5" s="49" t="s">
        <v>7</v>
      </c>
      <c r="G5" s="49"/>
      <c r="H5" s="49">
        <v>1</v>
      </c>
      <c r="I5" s="49"/>
      <c r="J5" s="49"/>
      <c r="K5" s="49" t="s">
        <v>20</v>
      </c>
      <c r="L5" s="50" t="s">
        <v>21</v>
      </c>
      <c r="M5" s="50" t="s">
        <v>30</v>
      </c>
      <c r="N5" s="48" t="s">
        <v>90</v>
      </c>
      <c r="O5" s="50"/>
    </row>
    <row r="6" spans="1:254" s="12" customFormat="1" ht="14.25" customHeight="1" x14ac:dyDescent="0.25">
      <c r="A6" s="8"/>
      <c r="B6" s="9"/>
      <c r="C6" s="10"/>
      <c r="D6" s="11"/>
      <c r="E6" s="11"/>
      <c r="F6" s="11"/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3">
        <f>SUM(D2:D6)</f>
        <v>40</v>
      </c>
      <c r="E7" s="13">
        <f>SUM(E2:E6)</f>
        <v>108</v>
      </c>
      <c r="F7" s="11"/>
      <c r="G7" s="11">
        <f>SUM(G2:G6)</f>
        <v>1</v>
      </c>
      <c r="H7" s="11">
        <f>SUM(H2:H6)</f>
        <v>3</v>
      </c>
      <c r="I7" s="11">
        <f>SUM(I2:I6)</f>
        <v>0</v>
      </c>
      <c r="J7" s="14">
        <f>(G7+(I7/2))/(G7+H7+I7)</f>
        <v>0.25</v>
      </c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2" customFormat="1" ht="14.25" customHeight="1" x14ac:dyDescent="0.25">
      <c r="A8" s="8"/>
      <c r="B8" s="9"/>
      <c r="C8" s="10"/>
      <c r="D8" s="15">
        <f>AVERAGE(D2:D6)</f>
        <v>10</v>
      </c>
      <c r="E8" s="15">
        <f>AVERAGE(E2:E6)</f>
        <v>27</v>
      </c>
      <c r="F8" s="16">
        <f>D8-E8</f>
        <v>-17</v>
      </c>
      <c r="G8" s="11"/>
      <c r="H8" s="11"/>
      <c r="I8" s="11"/>
      <c r="J8" s="11"/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</sheetData>
  <conditionalFormatting sqref="F8">
    <cfRule type="cellIs" dxfId="2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0"/>
  <sheetViews>
    <sheetView workbookViewId="0">
      <pane ySplit="1" topLeftCell="A2" activePane="bottomLeft" state="frozen"/>
      <selection pane="bottomLeft" activeCell="N25" sqref="N25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1990</v>
      </c>
      <c r="B2" s="47">
        <v>42683</v>
      </c>
      <c r="C2" s="48" t="s">
        <v>27</v>
      </c>
      <c r="D2" s="49">
        <v>0</v>
      </c>
      <c r="E2" s="49">
        <v>7</v>
      </c>
      <c r="F2" s="49" t="s">
        <v>7</v>
      </c>
      <c r="G2" s="49"/>
      <c r="H2" s="49">
        <v>1</v>
      </c>
      <c r="I2" s="49"/>
      <c r="J2" s="49"/>
      <c r="K2" s="49" t="s">
        <v>22</v>
      </c>
      <c r="L2" s="50" t="s">
        <v>23</v>
      </c>
      <c r="M2" s="50"/>
      <c r="N2" s="48" t="s">
        <v>90</v>
      </c>
      <c r="O2" s="50"/>
    </row>
    <row r="3" spans="1:254" s="51" customFormat="1" ht="14.25" customHeight="1" x14ac:dyDescent="0.25">
      <c r="A3" s="46">
        <v>1991</v>
      </c>
      <c r="B3" s="47">
        <v>42682</v>
      </c>
      <c r="C3" s="48" t="s">
        <v>27</v>
      </c>
      <c r="D3" s="49">
        <v>36</v>
      </c>
      <c r="E3" s="49">
        <v>12</v>
      </c>
      <c r="F3" s="49" t="s">
        <v>6</v>
      </c>
      <c r="G3" s="49">
        <v>1</v>
      </c>
      <c r="H3" s="49"/>
      <c r="I3" s="49"/>
      <c r="J3" s="49"/>
      <c r="K3" s="49" t="s">
        <v>20</v>
      </c>
      <c r="L3" s="50" t="s">
        <v>29</v>
      </c>
      <c r="M3" s="50" t="s">
        <v>50</v>
      </c>
      <c r="N3" s="48" t="s">
        <v>95</v>
      </c>
      <c r="O3" s="50"/>
    </row>
    <row r="4" spans="1:254" s="51" customFormat="1" ht="14.25" customHeight="1" x14ac:dyDescent="0.25">
      <c r="A4" s="46">
        <v>1992</v>
      </c>
      <c r="B4" s="47">
        <v>42687</v>
      </c>
      <c r="C4" s="48" t="s">
        <v>27</v>
      </c>
      <c r="D4" s="49">
        <v>47</v>
      </c>
      <c r="E4" s="49">
        <v>6</v>
      </c>
      <c r="F4" s="49" t="s">
        <v>6</v>
      </c>
      <c r="G4" s="49">
        <v>1</v>
      </c>
      <c r="H4" s="49"/>
      <c r="I4" s="49"/>
      <c r="J4" s="49"/>
      <c r="K4" s="49" t="s">
        <v>22</v>
      </c>
      <c r="L4" s="50" t="s">
        <v>23</v>
      </c>
      <c r="M4" s="50"/>
      <c r="N4" s="48" t="s">
        <v>95</v>
      </c>
      <c r="O4" s="50"/>
    </row>
    <row r="5" spans="1:254" s="51" customFormat="1" ht="14.25" customHeight="1" x14ac:dyDescent="0.25">
      <c r="A5" s="46">
        <v>1993</v>
      </c>
      <c r="B5" s="47">
        <v>42686</v>
      </c>
      <c r="C5" s="48" t="s">
        <v>27</v>
      </c>
      <c r="D5" s="49">
        <v>27</v>
      </c>
      <c r="E5" s="49">
        <v>0</v>
      </c>
      <c r="F5" s="49" t="s">
        <v>6</v>
      </c>
      <c r="G5" s="49">
        <v>1</v>
      </c>
      <c r="H5" s="49"/>
      <c r="I5" s="49"/>
      <c r="J5" s="49"/>
      <c r="K5" s="49" t="s">
        <v>20</v>
      </c>
      <c r="L5" s="50" t="s">
        <v>29</v>
      </c>
      <c r="M5" s="50" t="s">
        <v>50</v>
      </c>
      <c r="N5" s="48" t="s">
        <v>95</v>
      </c>
      <c r="O5" s="50"/>
    </row>
    <row r="6" spans="1:254" s="51" customFormat="1" ht="14.25" customHeight="1" x14ac:dyDescent="0.25">
      <c r="A6" s="46">
        <v>1994</v>
      </c>
      <c r="B6" s="47">
        <v>42643</v>
      </c>
      <c r="C6" s="48" t="s">
        <v>27</v>
      </c>
      <c r="D6" s="49">
        <v>56</v>
      </c>
      <c r="E6" s="49">
        <v>6</v>
      </c>
      <c r="F6" s="49" t="s">
        <v>6</v>
      </c>
      <c r="G6" s="49">
        <v>1</v>
      </c>
      <c r="H6" s="49"/>
      <c r="I6" s="49"/>
      <c r="J6" s="49"/>
      <c r="K6" s="49" t="s">
        <v>22</v>
      </c>
      <c r="L6" s="50" t="s">
        <v>23</v>
      </c>
      <c r="M6" s="50"/>
      <c r="N6" s="48" t="s">
        <v>95</v>
      </c>
      <c r="O6" s="50"/>
    </row>
    <row r="7" spans="1:254" s="51" customFormat="1" ht="14.25" customHeight="1" x14ac:dyDescent="0.25">
      <c r="A7" s="46">
        <v>1995</v>
      </c>
      <c r="B7" s="47">
        <v>42642</v>
      </c>
      <c r="C7" s="48" t="s">
        <v>27</v>
      </c>
      <c r="D7" s="49">
        <v>38</v>
      </c>
      <c r="E7" s="49">
        <v>23</v>
      </c>
      <c r="F7" s="49" t="s">
        <v>6</v>
      </c>
      <c r="G7" s="49">
        <v>1</v>
      </c>
      <c r="H7" s="49"/>
      <c r="I7" s="49"/>
      <c r="J7" s="49"/>
      <c r="K7" s="49" t="s">
        <v>20</v>
      </c>
      <c r="L7" s="50" t="s">
        <v>29</v>
      </c>
      <c r="M7" s="50"/>
      <c r="N7" s="48" t="s">
        <v>95</v>
      </c>
      <c r="O7" s="50"/>
    </row>
    <row r="8" spans="1:254" s="12" customFormat="1" ht="14.25" customHeight="1" x14ac:dyDescent="0.25">
      <c r="A8" s="8"/>
      <c r="B8" s="9"/>
      <c r="C8" s="10"/>
      <c r="D8" s="11"/>
      <c r="E8" s="11"/>
      <c r="F8" s="11"/>
      <c r="G8" s="11"/>
      <c r="H8" s="11"/>
      <c r="I8" s="11"/>
      <c r="J8" s="11"/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s="12" customFormat="1" ht="14.25" customHeight="1" x14ac:dyDescent="0.25">
      <c r="A9" s="8"/>
      <c r="B9" s="9"/>
      <c r="C9" s="10"/>
      <c r="D9" s="13">
        <f>SUM(D2:D8)</f>
        <v>204</v>
      </c>
      <c r="E9" s="13">
        <f>SUM(E2:E8)</f>
        <v>54</v>
      </c>
      <c r="F9" s="11"/>
      <c r="G9" s="11">
        <f>SUM(G2:G8)</f>
        <v>5</v>
      </c>
      <c r="H9" s="11">
        <f>SUM(H2:H8)</f>
        <v>1</v>
      </c>
      <c r="I9" s="11">
        <f>SUM(I2:I8)</f>
        <v>0</v>
      </c>
      <c r="J9" s="14">
        <f>(G9+(I9/2))/(G9+H9+I9)</f>
        <v>0.83333333333333337</v>
      </c>
      <c r="K9" s="11"/>
      <c r="N9" s="1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s="12" customFormat="1" ht="14.25" customHeight="1" x14ac:dyDescent="0.25">
      <c r="A10" s="8"/>
      <c r="B10" s="9"/>
      <c r="C10" s="10"/>
      <c r="D10" s="15">
        <f>AVERAGE(D2:D8)</f>
        <v>34</v>
      </c>
      <c r="E10" s="15">
        <f>AVERAGE(E2:E8)</f>
        <v>9</v>
      </c>
      <c r="F10" s="16">
        <f>D10-E10</f>
        <v>25</v>
      </c>
      <c r="G10" s="11"/>
      <c r="H10" s="11"/>
      <c r="I10" s="11"/>
      <c r="J10" s="11"/>
      <c r="K10" s="11"/>
      <c r="N10" s="1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</sheetData>
  <conditionalFormatting sqref="F10">
    <cfRule type="cellIs" dxfId="2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25"/>
  <sheetViews>
    <sheetView workbookViewId="0">
      <pane ySplit="1" topLeftCell="A8" activePane="bottomLeft" state="frozen"/>
      <selection pane="bottomLeft" activeCell="K27" sqref="K27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7" customFormat="1" ht="14.25" customHeight="1" x14ac:dyDescent="0.25">
      <c r="A2" s="18">
        <v>1982</v>
      </c>
      <c r="B2" s="19">
        <v>42687</v>
      </c>
      <c r="C2" s="20" t="s">
        <v>86</v>
      </c>
      <c r="D2" s="21">
        <v>43</v>
      </c>
      <c r="E2" s="21">
        <v>8</v>
      </c>
      <c r="F2" s="21" t="s">
        <v>6</v>
      </c>
      <c r="G2" s="21">
        <v>1</v>
      </c>
      <c r="H2" s="21"/>
      <c r="I2" s="21"/>
      <c r="J2" s="21"/>
      <c r="K2" s="21" t="s">
        <v>20</v>
      </c>
      <c r="L2" s="22" t="s">
        <v>86</v>
      </c>
      <c r="M2" s="22"/>
      <c r="N2" s="20" t="s">
        <v>81</v>
      </c>
      <c r="O2" s="22" t="s">
        <v>87</v>
      </c>
    </row>
    <row r="3" spans="1:15" s="7" customFormat="1" ht="14.25" customHeight="1" x14ac:dyDescent="0.25">
      <c r="A3" s="18">
        <v>1982</v>
      </c>
      <c r="B3" s="19">
        <v>42694</v>
      </c>
      <c r="C3" s="20" t="s">
        <v>60</v>
      </c>
      <c r="D3" s="21">
        <v>10</v>
      </c>
      <c r="E3" s="21">
        <v>28</v>
      </c>
      <c r="F3" s="21" t="s">
        <v>7</v>
      </c>
      <c r="G3" s="21"/>
      <c r="H3" s="21">
        <v>1</v>
      </c>
      <c r="I3" s="21"/>
      <c r="J3" s="21"/>
      <c r="K3" s="21" t="s">
        <v>20</v>
      </c>
      <c r="L3" s="22" t="s">
        <v>61</v>
      </c>
      <c r="M3" s="22"/>
      <c r="N3" s="20" t="s">
        <v>81</v>
      </c>
      <c r="O3" s="22" t="s">
        <v>88</v>
      </c>
    </row>
    <row r="4" spans="1:15" s="7" customFormat="1" ht="14.25" customHeight="1" x14ac:dyDescent="0.25">
      <c r="A4" s="23">
        <v>1992</v>
      </c>
      <c r="B4" s="24">
        <v>42694</v>
      </c>
      <c r="C4" s="25" t="s">
        <v>36</v>
      </c>
      <c r="D4" s="26">
        <v>7</v>
      </c>
      <c r="E4" s="26">
        <v>28</v>
      </c>
      <c r="F4" s="26" t="s">
        <v>7</v>
      </c>
      <c r="G4" s="26"/>
      <c r="H4" s="26">
        <v>1</v>
      </c>
      <c r="I4" s="26"/>
      <c r="J4" s="26"/>
      <c r="K4" s="26" t="s">
        <v>22</v>
      </c>
      <c r="L4" s="27" t="s">
        <v>23</v>
      </c>
      <c r="M4" s="27"/>
      <c r="N4" s="25" t="s">
        <v>95</v>
      </c>
      <c r="O4" s="27" t="s">
        <v>69</v>
      </c>
    </row>
    <row r="5" spans="1:15" s="7" customFormat="1" ht="14.25" customHeight="1" x14ac:dyDescent="0.25">
      <c r="A5" s="18">
        <v>2005</v>
      </c>
      <c r="B5" s="19">
        <v>42692</v>
      </c>
      <c r="C5" s="20" t="s">
        <v>68</v>
      </c>
      <c r="D5" s="21">
        <v>58</v>
      </c>
      <c r="E5" s="21">
        <v>41</v>
      </c>
      <c r="F5" s="21" t="s">
        <v>6</v>
      </c>
      <c r="G5" s="21">
        <v>1</v>
      </c>
      <c r="H5" s="21"/>
      <c r="I5" s="21"/>
      <c r="J5" s="21"/>
      <c r="K5" s="21" t="s">
        <v>22</v>
      </c>
      <c r="L5" s="22" t="s">
        <v>23</v>
      </c>
      <c r="M5" s="22"/>
      <c r="N5" s="20" t="s">
        <v>99</v>
      </c>
      <c r="O5" s="22" t="s">
        <v>69</v>
      </c>
    </row>
    <row r="6" spans="1:15" s="7" customFormat="1" ht="14.25" customHeight="1" x14ac:dyDescent="0.25">
      <c r="A6" s="18">
        <v>2005</v>
      </c>
      <c r="B6" s="19">
        <v>42700</v>
      </c>
      <c r="C6" s="20" t="s">
        <v>63</v>
      </c>
      <c r="D6" s="21">
        <v>27</v>
      </c>
      <c r="E6" s="21">
        <v>35</v>
      </c>
      <c r="F6" s="21" t="s">
        <v>7</v>
      </c>
      <c r="G6" s="21"/>
      <c r="H6" s="21">
        <v>1</v>
      </c>
      <c r="I6" s="21"/>
      <c r="J6" s="21"/>
      <c r="K6" s="21" t="s">
        <v>20</v>
      </c>
      <c r="L6" s="22" t="s">
        <v>43</v>
      </c>
      <c r="M6" s="22"/>
      <c r="N6" s="20" t="s">
        <v>99</v>
      </c>
      <c r="O6" s="22" t="s">
        <v>77</v>
      </c>
    </row>
    <row r="7" spans="1:15" s="7" customFormat="1" ht="14.25" customHeight="1" x14ac:dyDescent="0.25">
      <c r="A7" s="23">
        <v>2006</v>
      </c>
      <c r="B7" s="24">
        <v>42691</v>
      </c>
      <c r="C7" s="25" t="s">
        <v>33</v>
      </c>
      <c r="D7" s="26">
        <v>42</v>
      </c>
      <c r="E7" s="26">
        <v>14</v>
      </c>
      <c r="F7" s="26" t="s">
        <v>6</v>
      </c>
      <c r="G7" s="26">
        <v>1</v>
      </c>
      <c r="H7" s="26"/>
      <c r="I7" s="26"/>
      <c r="J7" s="26"/>
      <c r="K7" s="26" t="s">
        <v>59</v>
      </c>
      <c r="L7" s="27" t="s">
        <v>76</v>
      </c>
      <c r="M7" s="27"/>
      <c r="N7" s="25" t="s">
        <v>99</v>
      </c>
      <c r="O7" s="27" t="s">
        <v>100</v>
      </c>
    </row>
    <row r="8" spans="1:15" s="7" customFormat="1" ht="14.25" customHeight="1" x14ac:dyDescent="0.25">
      <c r="A8" s="23">
        <v>2006</v>
      </c>
      <c r="B8" s="24">
        <v>42699</v>
      </c>
      <c r="C8" s="25" t="s">
        <v>43</v>
      </c>
      <c r="D8" s="26">
        <v>24</v>
      </c>
      <c r="E8" s="26">
        <v>7</v>
      </c>
      <c r="F8" s="26" t="s">
        <v>6</v>
      </c>
      <c r="G8" s="26">
        <v>1</v>
      </c>
      <c r="H8" s="26"/>
      <c r="I8" s="26"/>
      <c r="J8" s="26"/>
      <c r="K8" s="26" t="s">
        <v>22</v>
      </c>
      <c r="L8" s="27" t="s">
        <v>23</v>
      </c>
      <c r="M8" s="27"/>
      <c r="N8" s="25" t="s">
        <v>99</v>
      </c>
      <c r="O8" s="27" t="s">
        <v>69</v>
      </c>
    </row>
    <row r="9" spans="1:15" s="7" customFormat="1" ht="14.25" customHeight="1" x14ac:dyDescent="0.25">
      <c r="A9" s="23">
        <v>2006</v>
      </c>
      <c r="B9" s="24">
        <v>42706</v>
      </c>
      <c r="C9" s="25" t="s">
        <v>101</v>
      </c>
      <c r="D9" s="26">
        <v>27</v>
      </c>
      <c r="E9" s="26">
        <v>21</v>
      </c>
      <c r="F9" s="26" t="s">
        <v>6</v>
      </c>
      <c r="G9" s="26">
        <v>1</v>
      </c>
      <c r="H9" s="26"/>
      <c r="I9" s="26"/>
      <c r="J9" s="26"/>
      <c r="K9" s="26" t="s">
        <v>20</v>
      </c>
      <c r="L9" s="27" t="s">
        <v>102</v>
      </c>
      <c r="M9" s="27" t="s">
        <v>103</v>
      </c>
      <c r="N9" s="25" t="s">
        <v>99</v>
      </c>
      <c r="O9" s="27" t="s">
        <v>104</v>
      </c>
    </row>
    <row r="10" spans="1:15" s="7" customFormat="1" ht="14.25" customHeight="1" x14ac:dyDescent="0.25">
      <c r="A10" s="23">
        <v>2006</v>
      </c>
      <c r="B10" s="24">
        <v>42713</v>
      </c>
      <c r="C10" s="25" t="s">
        <v>105</v>
      </c>
      <c r="D10" s="26">
        <v>42</v>
      </c>
      <c r="E10" s="26">
        <v>20</v>
      </c>
      <c r="F10" s="26" t="s">
        <v>6</v>
      </c>
      <c r="G10" s="26">
        <v>1</v>
      </c>
      <c r="H10" s="26"/>
      <c r="I10" s="26"/>
      <c r="J10" s="26"/>
      <c r="K10" s="26" t="s">
        <v>59</v>
      </c>
      <c r="L10" s="27" t="s">
        <v>106</v>
      </c>
      <c r="M10" s="27" t="s">
        <v>107</v>
      </c>
      <c r="N10" s="25" t="s">
        <v>99</v>
      </c>
      <c r="O10" s="27" t="s">
        <v>108</v>
      </c>
    </row>
    <row r="11" spans="1:15" s="7" customFormat="1" ht="14.25" customHeight="1" x14ac:dyDescent="0.25">
      <c r="A11" s="18">
        <v>2008</v>
      </c>
      <c r="B11" s="19">
        <v>42688</v>
      </c>
      <c r="C11" s="20" t="s">
        <v>72</v>
      </c>
      <c r="D11" s="21">
        <v>22</v>
      </c>
      <c r="E11" s="21">
        <v>20</v>
      </c>
      <c r="F11" s="21" t="s">
        <v>6</v>
      </c>
      <c r="G11" s="21">
        <v>1</v>
      </c>
      <c r="H11" s="21"/>
      <c r="I11" s="21"/>
      <c r="J11" s="21"/>
      <c r="K11" s="21" t="s">
        <v>22</v>
      </c>
      <c r="L11" s="22" t="s">
        <v>23</v>
      </c>
      <c r="M11" s="22"/>
      <c r="N11" s="20" t="s">
        <v>99</v>
      </c>
      <c r="O11" s="22" t="s">
        <v>69</v>
      </c>
    </row>
    <row r="12" spans="1:15" s="7" customFormat="1" ht="14.25" customHeight="1" x14ac:dyDescent="0.25">
      <c r="A12" s="18">
        <v>2008</v>
      </c>
      <c r="B12" s="19">
        <v>42695</v>
      </c>
      <c r="C12" s="20" t="s">
        <v>43</v>
      </c>
      <c r="D12" s="21">
        <v>24</v>
      </c>
      <c r="E12" s="21">
        <v>20</v>
      </c>
      <c r="F12" s="21" t="s">
        <v>6</v>
      </c>
      <c r="G12" s="21">
        <v>1</v>
      </c>
      <c r="H12" s="21"/>
      <c r="I12" s="21"/>
      <c r="J12" s="21"/>
      <c r="K12" s="21" t="s">
        <v>20</v>
      </c>
      <c r="L12" s="22" t="s">
        <v>43</v>
      </c>
      <c r="M12" s="22" t="s">
        <v>96</v>
      </c>
      <c r="N12" s="20" t="s">
        <v>99</v>
      </c>
      <c r="O12" s="22" t="s">
        <v>77</v>
      </c>
    </row>
    <row r="13" spans="1:15" s="7" customFormat="1" ht="14.25" customHeight="1" x14ac:dyDescent="0.25">
      <c r="A13" s="18">
        <v>2008</v>
      </c>
      <c r="B13" s="19">
        <v>42703</v>
      </c>
      <c r="C13" s="20" t="s">
        <v>109</v>
      </c>
      <c r="D13" s="21">
        <v>47</v>
      </c>
      <c r="E13" s="21">
        <v>28</v>
      </c>
      <c r="F13" s="21" t="s">
        <v>6</v>
      </c>
      <c r="G13" s="21">
        <v>1</v>
      </c>
      <c r="H13" s="21"/>
      <c r="I13" s="21"/>
      <c r="J13" s="21"/>
      <c r="K13" s="21" t="s">
        <v>22</v>
      </c>
      <c r="L13" s="22" t="s">
        <v>23</v>
      </c>
      <c r="M13" s="22"/>
      <c r="N13" s="20" t="s">
        <v>99</v>
      </c>
      <c r="O13" s="22" t="s">
        <v>69</v>
      </c>
    </row>
    <row r="14" spans="1:15" s="7" customFormat="1" ht="14.25" customHeight="1" x14ac:dyDescent="0.25">
      <c r="A14" s="18">
        <v>2008</v>
      </c>
      <c r="B14" s="19">
        <v>42710</v>
      </c>
      <c r="C14" s="20" t="s">
        <v>110</v>
      </c>
      <c r="D14" s="21">
        <v>24</v>
      </c>
      <c r="E14" s="21">
        <v>54</v>
      </c>
      <c r="F14" s="21" t="s">
        <v>7</v>
      </c>
      <c r="G14" s="21"/>
      <c r="H14" s="21">
        <v>1</v>
      </c>
      <c r="I14" s="21"/>
      <c r="J14" s="21"/>
      <c r="K14" s="21" t="s">
        <v>59</v>
      </c>
      <c r="L14" s="22" t="s">
        <v>111</v>
      </c>
      <c r="M14" s="22" t="s">
        <v>112</v>
      </c>
      <c r="N14" s="20" t="s">
        <v>99</v>
      </c>
      <c r="O14" s="22" t="s">
        <v>113</v>
      </c>
    </row>
    <row r="15" spans="1:15" s="7" customFormat="1" ht="14.25" customHeight="1" x14ac:dyDescent="0.25">
      <c r="A15" s="23">
        <v>2009</v>
      </c>
      <c r="B15" s="24">
        <v>42688</v>
      </c>
      <c r="C15" s="25" t="s">
        <v>115</v>
      </c>
      <c r="D15" s="26">
        <v>56</v>
      </c>
      <c r="E15" s="26">
        <v>15</v>
      </c>
      <c r="F15" s="26" t="s">
        <v>6</v>
      </c>
      <c r="G15" s="26">
        <v>1</v>
      </c>
      <c r="H15" s="26"/>
      <c r="I15" s="26"/>
      <c r="J15" s="26"/>
      <c r="K15" s="26" t="s">
        <v>59</v>
      </c>
      <c r="L15" s="27" t="s">
        <v>76</v>
      </c>
      <c r="M15" s="27"/>
      <c r="N15" s="25" t="s">
        <v>99</v>
      </c>
      <c r="O15" s="27" t="s">
        <v>100</v>
      </c>
    </row>
    <row r="16" spans="1:15" s="7" customFormat="1" ht="14.25" customHeight="1" x14ac:dyDescent="0.25">
      <c r="A16" s="23">
        <v>2009</v>
      </c>
      <c r="B16" s="24">
        <v>42694</v>
      </c>
      <c r="C16" s="25" t="s">
        <v>57</v>
      </c>
      <c r="D16" s="26">
        <v>20</v>
      </c>
      <c r="E16" s="26">
        <v>3</v>
      </c>
      <c r="F16" s="26" t="s">
        <v>6</v>
      </c>
      <c r="G16" s="26">
        <v>1</v>
      </c>
      <c r="H16" s="26"/>
      <c r="I16" s="26"/>
      <c r="J16" s="26"/>
      <c r="K16" s="26" t="s">
        <v>20</v>
      </c>
      <c r="L16" s="27" t="s">
        <v>31</v>
      </c>
      <c r="M16" s="27"/>
      <c r="N16" s="25" t="s">
        <v>99</v>
      </c>
      <c r="O16" s="27" t="s">
        <v>116</v>
      </c>
    </row>
    <row r="17" spans="1:254" s="7" customFormat="1" ht="14.25" customHeight="1" x14ac:dyDescent="0.25">
      <c r="A17" s="23">
        <v>2009</v>
      </c>
      <c r="B17" s="24">
        <v>42701</v>
      </c>
      <c r="C17" s="25" t="s">
        <v>117</v>
      </c>
      <c r="D17" s="26">
        <v>10</v>
      </c>
      <c r="E17" s="26">
        <v>26</v>
      </c>
      <c r="F17" s="26" t="s">
        <v>7</v>
      </c>
      <c r="G17" s="26"/>
      <c r="H17" s="26">
        <v>1</v>
      </c>
      <c r="I17" s="26"/>
      <c r="J17" s="26"/>
      <c r="K17" s="26" t="s">
        <v>20</v>
      </c>
      <c r="L17" s="27" t="s">
        <v>28</v>
      </c>
      <c r="M17" s="27"/>
      <c r="N17" s="25" t="s">
        <v>99</v>
      </c>
      <c r="O17" s="27" t="s">
        <v>118</v>
      </c>
    </row>
    <row r="18" spans="1:254" s="7" customFormat="1" ht="14.25" customHeight="1" x14ac:dyDescent="0.25">
      <c r="A18" s="18">
        <v>2010</v>
      </c>
      <c r="B18" s="19">
        <v>42693</v>
      </c>
      <c r="C18" s="20" t="s">
        <v>45</v>
      </c>
      <c r="D18" s="21">
        <v>41</v>
      </c>
      <c r="E18" s="21">
        <v>21</v>
      </c>
      <c r="F18" s="21" t="s">
        <v>6</v>
      </c>
      <c r="G18" s="21">
        <v>1</v>
      </c>
      <c r="H18" s="21"/>
      <c r="I18" s="21"/>
      <c r="J18" s="21"/>
      <c r="K18" s="21" t="s">
        <v>22</v>
      </c>
      <c r="L18" s="22" t="s">
        <v>23</v>
      </c>
      <c r="M18" s="22" t="s">
        <v>119</v>
      </c>
      <c r="N18" s="20" t="s">
        <v>99</v>
      </c>
      <c r="O18" s="22" t="s">
        <v>69</v>
      </c>
    </row>
    <row r="19" spans="1:254" s="7" customFormat="1" ht="14.25" customHeight="1" x14ac:dyDescent="0.25">
      <c r="A19" s="18">
        <v>2010</v>
      </c>
      <c r="B19" s="19">
        <v>42701</v>
      </c>
      <c r="C19" s="20" t="s">
        <v>79</v>
      </c>
      <c r="D19" s="21">
        <v>48</v>
      </c>
      <c r="E19" s="21">
        <v>7</v>
      </c>
      <c r="F19" s="21" t="s">
        <v>6</v>
      </c>
      <c r="G19" s="21">
        <v>1</v>
      </c>
      <c r="H19" s="21"/>
      <c r="I19" s="21"/>
      <c r="J19" s="21"/>
      <c r="K19" s="21" t="s">
        <v>22</v>
      </c>
      <c r="L19" s="22" t="s">
        <v>23</v>
      </c>
      <c r="M19" s="22" t="s">
        <v>119</v>
      </c>
      <c r="N19" s="20" t="s">
        <v>99</v>
      </c>
      <c r="O19" s="22" t="s">
        <v>69</v>
      </c>
    </row>
    <row r="20" spans="1:254" s="7" customFormat="1" ht="14.25" customHeight="1" x14ac:dyDescent="0.25">
      <c r="A20" s="18">
        <v>2010</v>
      </c>
      <c r="B20" s="19">
        <v>42708</v>
      </c>
      <c r="C20" s="20" t="s">
        <v>98</v>
      </c>
      <c r="D20" s="21">
        <v>0</v>
      </c>
      <c r="E20" s="21">
        <v>21</v>
      </c>
      <c r="F20" s="21" t="s">
        <v>7</v>
      </c>
      <c r="G20" s="21"/>
      <c r="H20" s="21">
        <v>1</v>
      </c>
      <c r="I20" s="21"/>
      <c r="J20" s="21"/>
      <c r="K20" s="21" t="s">
        <v>22</v>
      </c>
      <c r="L20" s="22" t="s">
        <v>23</v>
      </c>
      <c r="M20" s="22" t="s">
        <v>119</v>
      </c>
      <c r="N20" s="20" t="s">
        <v>99</v>
      </c>
      <c r="O20" s="22" t="s">
        <v>69</v>
      </c>
    </row>
    <row r="21" spans="1:254" s="7" customFormat="1" ht="14.25" customHeight="1" x14ac:dyDescent="0.25">
      <c r="A21" s="23">
        <v>2011</v>
      </c>
      <c r="B21" s="24">
        <v>42686</v>
      </c>
      <c r="C21" s="25" t="s">
        <v>33</v>
      </c>
      <c r="D21" s="26">
        <v>1</v>
      </c>
      <c r="E21" s="26">
        <v>0</v>
      </c>
      <c r="F21" s="26" t="s">
        <v>6</v>
      </c>
      <c r="G21" s="26">
        <v>1</v>
      </c>
      <c r="H21" s="26"/>
      <c r="I21" s="26"/>
      <c r="J21" s="26"/>
      <c r="K21" s="26" t="s">
        <v>20</v>
      </c>
      <c r="L21" s="27" t="s">
        <v>40</v>
      </c>
      <c r="M21" s="27"/>
      <c r="N21" s="25" t="s">
        <v>99</v>
      </c>
      <c r="O21" s="27" t="s">
        <v>121</v>
      </c>
    </row>
    <row r="22" spans="1:254" s="7" customFormat="1" ht="14.25" customHeight="1" x14ac:dyDescent="0.25">
      <c r="A22" s="23">
        <v>2011</v>
      </c>
      <c r="B22" s="24">
        <v>42695</v>
      </c>
      <c r="C22" s="25" t="s">
        <v>63</v>
      </c>
      <c r="D22" s="26">
        <v>26</v>
      </c>
      <c r="E22" s="26">
        <v>54</v>
      </c>
      <c r="F22" s="26" t="s">
        <v>7</v>
      </c>
      <c r="G22" s="26"/>
      <c r="H22" s="26">
        <v>1</v>
      </c>
      <c r="I22" s="26"/>
      <c r="J22" s="26"/>
      <c r="K22" s="26" t="s">
        <v>20</v>
      </c>
      <c r="L22" s="27" t="s">
        <v>43</v>
      </c>
      <c r="M22" s="27"/>
      <c r="N22" s="25" t="s">
        <v>99</v>
      </c>
      <c r="O22" s="27" t="s">
        <v>77</v>
      </c>
    </row>
    <row r="23" spans="1:254" s="12" customFormat="1" ht="14.25" customHeight="1" x14ac:dyDescent="0.25">
      <c r="A23" s="8"/>
      <c r="B23" s="9"/>
      <c r="C23" s="10"/>
      <c r="D23" s="11"/>
      <c r="E23" s="11"/>
      <c r="F23" s="11"/>
      <c r="G23" s="11"/>
      <c r="H23" s="11"/>
      <c r="I23" s="11"/>
      <c r="J23" s="11"/>
      <c r="K23" s="11"/>
      <c r="N23" s="1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  <row r="24" spans="1:254" s="12" customFormat="1" ht="14.25" customHeight="1" x14ac:dyDescent="0.25">
      <c r="A24" s="8"/>
      <c r="B24" s="9"/>
      <c r="C24" s="10"/>
      <c r="D24" s="13">
        <f>SUM(D2:D23)</f>
        <v>599</v>
      </c>
      <c r="E24" s="13">
        <f>SUM(E2:E23)</f>
        <v>471</v>
      </c>
      <c r="F24" s="11"/>
      <c r="G24" s="11">
        <f>SUM(G2:G23)</f>
        <v>14</v>
      </c>
      <c r="H24" s="11">
        <f>SUM(H2:H23)</f>
        <v>7</v>
      </c>
      <c r="I24" s="11">
        <f>SUM(I2:I23)</f>
        <v>0</v>
      </c>
      <c r="J24" s="14">
        <f>(G24+(I24/2))/(G24+H24+I24)</f>
        <v>0.66666666666666663</v>
      </c>
      <c r="K24" s="11"/>
      <c r="N24" s="1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1:254" s="12" customFormat="1" ht="14.25" customHeight="1" x14ac:dyDescent="0.25">
      <c r="A25" s="8"/>
      <c r="B25" s="9"/>
      <c r="C25" s="10"/>
      <c r="D25" s="15">
        <f>AVERAGE(D2:D23)</f>
        <v>28.523809523809526</v>
      </c>
      <c r="E25" s="15">
        <f>AVERAGE(E2:E23)</f>
        <v>22.428571428571427</v>
      </c>
      <c r="F25" s="16">
        <f>D25-E25</f>
        <v>6.0952380952380985</v>
      </c>
      <c r="G25" s="11"/>
      <c r="H25" s="11"/>
      <c r="I25" s="11"/>
      <c r="J25" s="11"/>
      <c r="K25" s="11"/>
      <c r="N25" s="1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</sheetData>
  <conditionalFormatting sqref="F25">
    <cfRule type="cellIs" dxfId="5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7"/>
  <sheetViews>
    <sheetView workbookViewId="0">
      <pane ySplit="1" topLeftCell="A2" activePane="bottomLeft" state="frozen"/>
      <selection pane="bottomLeft" activeCell="D22" sqref="D22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1977</v>
      </c>
      <c r="B2" s="47">
        <v>42622</v>
      </c>
      <c r="C2" s="48" t="s">
        <v>65</v>
      </c>
      <c r="D2" s="49">
        <v>6</v>
      </c>
      <c r="E2" s="49">
        <v>16</v>
      </c>
      <c r="F2" s="49" t="s">
        <v>7</v>
      </c>
      <c r="G2" s="49"/>
      <c r="H2" s="49">
        <v>1</v>
      </c>
      <c r="I2" s="49"/>
      <c r="J2" s="49"/>
      <c r="K2" s="49" t="s">
        <v>22</v>
      </c>
      <c r="L2" s="50" t="s">
        <v>23</v>
      </c>
      <c r="M2" s="50"/>
      <c r="N2" s="48" t="s">
        <v>81</v>
      </c>
      <c r="O2" s="50"/>
    </row>
    <row r="3" spans="1:254" s="51" customFormat="1" ht="14.25" customHeight="1" x14ac:dyDescent="0.25">
      <c r="A3" s="46">
        <v>1999</v>
      </c>
      <c r="B3" s="47">
        <v>42609</v>
      </c>
      <c r="C3" s="48" t="s">
        <v>65</v>
      </c>
      <c r="D3" s="49">
        <v>15</v>
      </c>
      <c r="E3" s="49">
        <v>26</v>
      </c>
      <c r="F3" s="49" t="s">
        <v>7</v>
      </c>
      <c r="G3" s="49"/>
      <c r="H3" s="49">
        <v>1</v>
      </c>
      <c r="I3" s="49"/>
      <c r="J3" s="49"/>
      <c r="K3" s="49" t="s">
        <v>20</v>
      </c>
      <c r="L3" s="50" t="s">
        <v>65</v>
      </c>
      <c r="M3" s="50"/>
      <c r="N3" s="48" t="s">
        <v>133</v>
      </c>
      <c r="O3" s="50"/>
    </row>
    <row r="4" spans="1:254" s="51" customFormat="1" ht="14.25" customHeight="1" x14ac:dyDescent="0.25">
      <c r="A4" s="46">
        <v>2000</v>
      </c>
      <c r="B4" s="47">
        <v>42607</v>
      </c>
      <c r="C4" s="48" t="s">
        <v>65</v>
      </c>
      <c r="D4" s="49">
        <v>2</v>
      </c>
      <c r="E4" s="49">
        <v>32</v>
      </c>
      <c r="F4" s="49" t="s">
        <v>7</v>
      </c>
      <c r="G4" s="49"/>
      <c r="H4" s="49">
        <v>1</v>
      </c>
      <c r="I4" s="49"/>
      <c r="J4" s="49"/>
      <c r="K4" s="49" t="s">
        <v>22</v>
      </c>
      <c r="L4" s="50" t="s">
        <v>23</v>
      </c>
      <c r="M4" s="50"/>
      <c r="N4" s="48" t="s">
        <v>133</v>
      </c>
      <c r="O4" s="50"/>
    </row>
    <row r="5" spans="1:254" s="12" customFormat="1" ht="14.25" customHeight="1" x14ac:dyDescent="0.25">
      <c r="A5" s="8"/>
      <c r="B5" s="9"/>
      <c r="C5" s="10"/>
      <c r="D5" s="11"/>
      <c r="E5" s="11"/>
      <c r="F5" s="11"/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3">
        <f>SUM(D2:D5)</f>
        <v>23</v>
      </c>
      <c r="E6" s="13">
        <f>SUM(E2:E5)</f>
        <v>74</v>
      </c>
      <c r="F6" s="11"/>
      <c r="G6" s="11">
        <f>SUM(G2:G5)</f>
        <v>0</v>
      </c>
      <c r="H6" s="11">
        <f>SUM(H2:H5)</f>
        <v>3</v>
      </c>
      <c r="I6" s="11">
        <f>SUM(I2:I5)</f>
        <v>0</v>
      </c>
      <c r="J6" s="14">
        <f>(G6+(I6/2))/(G6+H6+I6)</f>
        <v>0</v>
      </c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5">
        <f>AVERAGE(D2:D5)</f>
        <v>7.666666666666667</v>
      </c>
      <c r="E7" s="15">
        <f>AVERAGE(E2:E5)</f>
        <v>24.666666666666668</v>
      </c>
      <c r="F7" s="16">
        <f>D7-E7</f>
        <v>-17</v>
      </c>
      <c r="G7" s="11"/>
      <c r="H7" s="11"/>
      <c r="I7" s="11"/>
      <c r="J7" s="11"/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</sheetData>
  <conditionalFormatting sqref="F7">
    <cfRule type="cellIs" dxfId="2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C17" sqref="C17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1977</v>
      </c>
      <c r="B2" s="47">
        <v>42643</v>
      </c>
      <c r="C2" s="48" t="s">
        <v>136</v>
      </c>
      <c r="D2" s="49">
        <v>47</v>
      </c>
      <c r="E2" s="49">
        <v>0</v>
      </c>
      <c r="F2" s="49" t="s">
        <v>6</v>
      </c>
      <c r="G2" s="49">
        <v>1</v>
      </c>
      <c r="H2" s="49"/>
      <c r="I2" s="49"/>
      <c r="J2" s="49"/>
      <c r="K2" s="49" t="s">
        <v>22</v>
      </c>
      <c r="L2" s="50" t="s">
        <v>23</v>
      </c>
      <c r="M2" s="50"/>
      <c r="N2" s="48" t="s">
        <v>81</v>
      </c>
      <c r="O2" s="50"/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47</v>
      </c>
      <c r="E4" s="13">
        <f>SUM(E2:E3)</f>
        <v>0</v>
      </c>
      <c r="F4" s="11"/>
      <c r="G4" s="11">
        <f>SUM(G2:G3)</f>
        <v>1</v>
      </c>
      <c r="H4" s="11">
        <f>SUM(H2:H3)</f>
        <v>0</v>
      </c>
      <c r="I4" s="11">
        <f>SUM(I2:I3)</f>
        <v>0</v>
      </c>
      <c r="J4" s="14">
        <f>(G4+(I4/2))/(G4+H4+I4)</f>
        <v>1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47</v>
      </c>
      <c r="E5" s="15">
        <f>AVERAGE(E2:E3)</f>
        <v>0</v>
      </c>
      <c r="F5" s="16">
        <f>D5-E5</f>
        <v>47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2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8"/>
  <sheetViews>
    <sheetView workbookViewId="0">
      <pane ySplit="1" topLeftCell="A2" activePane="bottomLeft" state="frozen"/>
      <selection pane="bottomLeft" activeCell="D26" sqref="D26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1994</v>
      </c>
      <c r="B2" s="47">
        <v>42650</v>
      </c>
      <c r="C2" s="48" t="s">
        <v>75</v>
      </c>
      <c r="D2" s="49">
        <v>20</v>
      </c>
      <c r="E2" s="49">
        <v>8</v>
      </c>
      <c r="F2" s="49" t="s">
        <v>6</v>
      </c>
      <c r="G2" s="49">
        <v>1</v>
      </c>
      <c r="H2" s="49"/>
      <c r="I2" s="49"/>
      <c r="J2" s="49"/>
      <c r="K2" s="49" t="s">
        <v>20</v>
      </c>
      <c r="L2" s="50" t="s">
        <v>76</v>
      </c>
      <c r="M2" s="50"/>
      <c r="N2" s="48" t="s">
        <v>95</v>
      </c>
      <c r="O2" s="50"/>
    </row>
    <row r="3" spans="1:254" s="51" customFormat="1" ht="14.25" customHeight="1" x14ac:dyDescent="0.25">
      <c r="A3" s="46">
        <v>1995</v>
      </c>
      <c r="B3" s="47">
        <v>42649</v>
      </c>
      <c r="C3" s="48" t="s">
        <v>75</v>
      </c>
      <c r="D3" s="49">
        <v>13</v>
      </c>
      <c r="E3" s="49">
        <v>14</v>
      </c>
      <c r="F3" s="49" t="s">
        <v>7</v>
      </c>
      <c r="G3" s="49"/>
      <c r="H3" s="49">
        <v>1</v>
      </c>
      <c r="I3" s="49"/>
      <c r="J3" s="49"/>
      <c r="K3" s="49" t="s">
        <v>22</v>
      </c>
      <c r="L3" s="50" t="s">
        <v>23</v>
      </c>
      <c r="M3" s="50"/>
      <c r="N3" s="48" t="s">
        <v>95</v>
      </c>
      <c r="O3" s="50"/>
    </row>
    <row r="4" spans="1:254" s="51" customFormat="1" ht="14.25" customHeight="1" x14ac:dyDescent="0.25">
      <c r="A4" s="46">
        <v>2007</v>
      </c>
      <c r="B4" s="47">
        <v>42641</v>
      </c>
      <c r="C4" s="48" t="s">
        <v>75</v>
      </c>
      <c r="D4" s="49">
        <v>7</v>
      </c>
      <c r="E4" s="49">
        <v>12</v>
      </c>
      <c r="F4" s="49" t="s">
        <v>7</v>
      </c>
      <c r="G4" s="49"/>
      <c r="H4" s="49">
        <v>1</v>
      </c>
      <c r="I4" s="49"/>
      <c r="J4" s="49"/>
      <c r="K4" s="49" t="s">
        <v>20</v>
      </c>
      <c r="L4" s="50" t="s">
        <v>76</v>
      </c>
      <c r="M4" s="50"/>
      <c r="N4" s="48" t="s">
        <v>99</v>
      </c>
      <c r="O4" s="50"/>
    </row>
    <row r="5" spans="1:254" s="51" customFormat="1" ht="14.25" customHeight="1" x14ac:dyDescent="0.25">
      <c r="A5" s="46">
        <v>2008</v>
      </c>
      <c r="B5" s="47">
        <v>42640</v>
      </c>
      <c r="C5" s="48" t="s">
        <v>75</v>
      </c>
      <c r="D5" s="49">
        <v>27</v>
      </c>
      <c r="E5" s="49">
        <v>14</v>
      </c>
      <c r="F5" s="49" t="s">
        <v>6</v>
      </c>
      <c r="G5" s="49">
        <v>1</v>
      </c>
      <c r="H5" s="49"/>
      <c r="I5" s="49"/>
      <c r="J5" s="49"/>
      <c r="K5" s="49" t="s">
        <v>22</v>
      </c>
      <c r="L5" s="50" t="s">
        <v>23</v>
      </c>
      <c r="M5" s="50"/>
      <c r="N5" s="48" t="s">
        <v>99</v>
      </c>
      <c r="O5" s="50"/>
    </row>
    <row r="6" spans="1:254" s="12" customFormat="1" ht="14.25" customHeight="1" x14ac:dyDescent="0.25">
      <c r="A6" s="8"/>
      <c r="B6" s="9"/>
      <c r="C6" s="10"/>
      <c r="D6" s="11"/>
      <c r="E6" s="11"/>
      <c r="F6" s="11"/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3">
        <f>SUM(D2:D6)</f>
        <v>67</v>
      </c>
      <c r="E7" s="13">
        <f>SUM(E2:E6)</f>
        <v>48</v>
      </c>
      <c r="F7" s="11"/>
      <c r="G7" s="11">
        <f>SUM(G2:G6)</f>
        <v>2</v>
      </c>
      <c r="H7" s="11">
        <f>SUM(H2:H6)</f>
        <v>2</v>
      </c>
      <c r="I7" s="11">
        <f>SUM(I2:I6)</f>
        <v>0</v>
      </c>
      <c r="J7" s="14">
        <f>(G7+(I7/2))/(G7+H7+I7)</f>
        <v>0.5</v>
      </c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2" customFormat="1" ht="14.25" customHeight="1" x14ac:dyDescent="0.25">
      <c r="A8" s="8"/>
      <c r="B8" s="9"/>
      <c r="C8" s="10"/>
      <c r="D8" s="15">
        <f>AVERAGE(D2:D6)</f>
        <v>16.75</v>
      </c>
      <c r="E8" s="15">
        <f>AVERAGE(E2:E6)</f>
        <v>12</v>
      </c>
      <c r="F8" s="16">
        <f>D8-E8</f>
        <v>4.75</v>
      </c>
      <c r="G8" s="11"/>
      <c r="H8" s="11"/>
      <c r="I8" s="11"/>
      <c r="J8" s="11"/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</sheetData>
  <conditionalFormatting sqref="F8">
    <cfRule type="cellIs" dxfId="2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23"/>
  <sheetViews>
    <sheetView workbookViewId="0">
      <pane ySplit="1" topLeftCell="A2" activePane="bottomLeft" state="frozen"/>
      <selection pane="bottomLeft" activeCell="C25" sqref="C25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1978</v>
      </c>
      <c r="B2" s="47">
        <v>42663</v>
      </c>
      <c r="C2" s="48" t="s">
        <v>36</v>
      </c>
      <c r="D2" s="49">
        <v>18</v>
      </c>
      <c r="E2" s="49">
        <v>6</v>
      </c>
      <c r="F2" s="49" t="s">
        <v>6</v>
      </c>
      <c r="G2" s="49">
        <v>1</v>
      </c>
      <c r="H2" s="49"/>
      <c r="I2" s="49"/>
      <c r="J2" s="49"/>
      <c r="K2" s="49" t="s">
        <v>20</v>
      </c>
      <c r="L2" s="50" t="s">
        <v>16</v>
      </c>
      <c r="M2" s="50"/>
      <c r="N2" s="48" t="s">
        <v>81</v>
      </c>
      <c r="O2" s="50"/>
    </row>
    <row r="3" spans="1:15" s="51" customFormat="1" ht="14.25" customHeight="1" x14ac:dyDescent="0.25">
      <c r="A3" s="46">
        <v>1979</v>
      </c>
      <c r="B3" s="47">
        <v>42669</v>
      </c>
      <c r="C3" s="48" t="s">
        <v>36</v>
      </c>
      <c r="D3" s="49">
        <v>41</v>
      </c>
      <c r="E3" s="49">
        <v>13</v>
      </c>
      <c r="F3" s="49" t="s">
        <v>6</v>
      </c>
      <c r="G3" s="49">
        <v>1</v>
      </c>
      <c r="H3" s="49"/>
      <c r="I3" s="49"/>
      <c r="J3" s="49"/>
      <c r="K3" s="49" t="s">
        <v>22</v>
      </c>
      <c r="L3" s="50" t="s">
        <v>23</v>
      </c>
      <c r="M3" s="50"/>
      <c r="N3" s="48" t="s">
        <v>81</v>
      </c>
      <c r="O3" s="50"/>
    </row>
    <row r="4" spans="1:15" s="51" customFormat="1" ht="14.25" customHeight="1" x14ac:dyDescent="0.25">
      <c r="A4" s="46">
        <v>1980</v>
      </c>
      <c r="B4" s="47">
        <v>42667</v>
      </c>
      <c r="C4" s="48" t="s">
        <v>36</v>
      </c>
      <c r="D4" s="49">
        <v>6</v>
      </c>
      <c r="E4" s="49">
        <v>8</v>
      </c>
      <c r="F4" s="49" t="s">
        <v>7</v>
      </c>
      <c r="G4" s="49"/>
      <c r="H4" s="49">
        <v>1</v>
      </c>
      <c r="I4" s="49"/>
      <c r="J4" s="49"/>
      <c r="K4" s="49" t="s">
        <v>20</v>
      </c>
      <c r="L4" s="50" t="s">
        <v>16</v>
      </c>
      <c r="M4" s="50"/>
      <c r="N4" s="48" t="s">
        <v>81</v>
      </c>
      <c r="O4" s="50"/>
    </row>
    <row r="5" spans="1:15" s="51" customFormat="1" ht="14.25" customHeight="1" x14ac:dyDescent="0.25">
      <c r="A5" s="46">
        <v>1981</v>
      </c>
      <c r="B5" s="47">
        <v>42667</v>
      </c>
      <c r="C5" s="48" t="s">
        <v>36</v>
      </c>
      <c r="D5" s="49">
        <v>17</v>
      </c>
      <c r="E5" s="49">
        <v>14</v>
      </c>
      <c r="F5" s="49" t="s">
        <v>6</v>
      </c>
      <c r="G5" s="49">
        <v>1</v>
      </c>
      <c r="H5" s="49"/>
      <c r="I5" s="49"/>
      <c r="J5" s="49"/>
      <c r="K5" s="49" t="s">
        <v>22</v>
      </c>
      <c r="L5" s="50" t="s">
        <v>23</v>
      </c>
      <c r="M5" s="50"/>
      <c r="N5" s="48" t="s">
        <v>81</v>
      </c>
      <c r="O5" s="50"/>
    </row>
    <row r="6" spans="1:15" s="51" customFormat="1" ht="14.25" customHeight="1" x14ac:dyDescent="0.25">
      <c r="A6" s="46">
        <v>1982</v>
      </c>
      <c r="B6" s="47">
        <v>42672</v>
      </c>
      <c r="C6" s="48" t="s">
        <v>36</v>
      </c>
      <c r="D6" s="49">
        <v>47</v>
      </c>
      <c r="E6" s="49">
        <v>7</v>
      </c>
      <c r="F6" s="49" t="s">
        <v>6</v>
      </c>
      <c r="G6" s="49">
        <v>1</v>
      </c>
      <c r="H6" s="49"/>
      <c r="I6" s="49"/>
      <c r="J6" s="49"/>
      <c r="K6" s="49" t="s">
        <v>20</v>
      </c>
      <c r="L6" s="50" t="s">
        <v>16</v>
      </c>
      <c r="M6" s="50"/>
      <c r="N6" s="48" t="s">
        <v>81</v>
      </c>
      <c r="O6" s="50"/>
    </row>
    <row r="7" spans="1:15" s="51" customFormat="1" ht="14.25" customHeight="1" x14ac:dyDescent="0.25">
      <c r="A7" s="46">
        <v>1983</v>
      </c>
      <c r="B7" s="47">
        <v>42671</v>
      </c>
      <c r="C7" s="48" t="s">
        <v>36</v>
      </c>
      <c r="D7" s="49">
        <v>0</v>
      </c>
      <c r="E7" s="49">
        <v>20</v>
      </c>
      <c r="F7" s="49" t="s">
        <v>7</v>
      </c>
      <c r="G7" s="49"/>
      <c r="H7" s="49">
        <v>1</v>
      </c>
      <c r="I7" s="49"/>
      <c r="J7" s="49"/>
      <c r="K7" s="49" t="s">
        <v>22</v>
      </c>
      <c r="L7" s="50" t="s">
        <v>23</v>
      </c>
      <c r="M7" s="50"/>
      <c r="N7" s="48" t="s">
        <v>81</v>
      </c>
      <c r="O7" s="50"/>
    </row>
    <row r="8" spans="1:15" s="51" customFormat="1" ht="14.25" customHeight="1" x14ac:dyDescent="0.25">
      <c r="A8" s="46">
        <v>1984</v>
      </c>
      <c r="B8" s="47">
        <v>42641</v>
      </c>
      <c r="C8" s="48" t="s">
        <v>36</v>
      </c>
      <c r="D8" s="49">
        <v>9</v>
      </c>
      <c r="E8" s="49">
        <v>28</v>
      </c>
      <c r="F8" s="49" t="s">
        <v>7</v>
      </c>
      <c r="G8" s="49"/>
      <c r="H8" s="49">
        <v>1</v>
      </c>
      <c r="I8" s="49"/>
      <c r="J8" s="49"/>
      <c r="K8" s="49" t="s">
        <v>20</v>
      </c>
      <c r="L8" s="50" t="s">
        <v>16</v>
      </c>
      <c r="M8" s="50"/>
      <c r="N8" s="48" t="s">
        <v>81</v>
      </c>
      <c r="O8" s="50"/>
    </row>
    <row r="9" spans="1:15" s="51" customFormat="1" ht="14.25" customHeight="1" x14ac:dyDescent="0.25">
      <c r="A9" s="46">
        <v>1985</v>
      </c>
      <c r="B9" s="47">
        <v>42640</v>
      </c>
      <c r="C9" s="48" t="s">
        <v>36</v>
      </c>
      <c r="D9" s="49">
        <v>0</v>
      </c>
      <c r="E9" s="49">
        <v>20</v>
      </c>
      <c r="F9" s="49" t="s">
        <v>7</v>
      </c>
      <c r="G9" s="49"/>
      <c r="H9" s="49">
        <v>1</v>
      </c>
      <c r="I9" s="49"/>
      <c r="J9" s="49"/>
      <c r="K9" s="49" t="s">
        <v>22</v>
      </c>
      <c r="L9" s="50" t="s">
        <v>23</v>
      </c>
      <c r="M9" s="50"/>
      <c r="N9" s="48" t="s">
        <v>90</v>
      </c>
      <c r="O9" s="50"/>
    </row>
    <row r="10" spans="1:15" s="51" customFormat="1" ht="14.25" customHeight="1" x14ac:dyDescent="0.25">
      <c r="A10" s="46">
        <v>1986</v>
      </c>
      <c r="B10" s="47">
        <v>42639</v>
      </c>
      <c r="C10" s="48" t="s">
        <v>36</v>
      </c>
      <c r="D10" s="49">
        <v>20</v>
      </c>
      <c r="E10" s="49">
        <v>21</v>
      </c>
      <c r="F10" s="49" t="s">
        <v>7</v>
      </c>
      <c r="G10" s="49"/>
      <c r="H10" s="49">
        <v>1</v>
      </c>
      <c r="I10" s="49"/>
      <c r="J10" s="49"/>
      <c r="K10" s="49" t="s">
        <v>20</v>
      </c>
      <c r="L10" s="50" t="s">
        <v>16</v>
      </c>
      <c r="M10" s="50"/>
      <c r="N10" s="48" t="s">
        <v>90</v>
      </c>
      <c r="O10" s="50"/>
    </row>
    <row r="11" spans="1:15" s="51" customFormat="1" ht="14.25" customHeight="1" x14ac:dyDescent="0.25">
      <c r="A11" s="46">
        <v>1987</v>
      </c>
      <c r="B11" s="47">
        <v>42638</v>
      </c>
      <c r="C11" s="48" t="s">
        <v>36</v>
      </c>
      <c r="D11" s="49">
        <v>26</v>
      </c>
      <c r="E11" s="49">
        <v>0</v>
      </c>
      <c r="F11" s="49" t="s">
        <v>6</v>
      </c>
      <c r="G11" s="49">
        <v>1</v>
      </c>
      <c r="H11" s="49"/>
      <c r="I11" s="49"/>
      <c r="J11" s="49"/>
      <c r="K11" s="49" t="s">
        <v>22</v>
      </c>
      <c r="L11" s="50" t="s">
        <v>23</v>
      </c>
      <c r="M11" s="50"/>
      <c r="N11" s="48" t="s">
        <v>90</v>
      </c>
      <c r="O11" s="50"/>
    </row>
    <row r="12" spans="1:15" s="51" customFormat="1" ht="14.25" customHeight="1" x14ac:dyDescent="0.25">
      <c r="A12" s="46">
        <v>1988</v>
      </c>
      <c r="B12" s="47">
        <v>42665</v>
      </c>
      <c r="C12" s="48" t="s">
        <v>36</v>
      </c>
      <c r="D12" s="49">
        <v>13</v>
      </c>
      <c r="E12" s="49">
        <v>35</v>
      </c>
      <c r="F12" s="49" t="s">
        <v>7</v>
      </c>
      <c r="G12" s="49"/>
      <c r="H12" s="49">
        <v>1</v>
      </c>
      <c r="I12" s="49"/>
      <c r="J12" s="49"/>
      <c r="K12" s="49" t="s">
        <v>22</v>
      </c>
      <c r="L12" s="50" t="s">
        <v>23</v>
      </c>
      <c r="M12" s="50"/>
      <c r="N12" s="48" t="s">
        <v>90</v>
      </c>
      <c r="O12" s="50" t="s">
        <v>37</v>
      </c>
    </row>
    <row r="13" spans="1:15" s="51" customFormat="1" ht="14.25" customHeight="1" x14ac:dyDescent="0.25">
      <c r="A13" s="46">
        <v>1989</v>
      </c>
      <c r="B13" s="47">
        <v>42664</v>
      </c>
      <c r="C13" s="48" t="s">
        <v>36</v>
      </c>
      <c r="D13" s="49">
        <v>9</v>
      </c>
      <c r="E13" s="49">
        <v>10</v>
      </c>
      <c r="F13" s="49" t="s">
        <v>7</v>
      </c>
      <c r="G13" s="49"/>
      <c r="H13" s="49">
        <v>1</v>
      </c>
      <c r="I13" s="49"/>
      <c r="J13" s="49"/>
      <c r="K13" s="49" t="s">
        <v>20</v>
      </c>
      <c r="L13" s="50" t="s">
        <v>16</v>
      </c>
      <c r="M13" s="50"/>
      <c r="N13" s="48" t="s">
        <v>90</v>
      </c>
      <c r="O13" s="50"/>
    </row>
    <row r="14" spans="1:15" s="51" customFormat="1" ht="14.25" customHeight="1" x14ac:dyDescent="0.25">
      <c r="A14" s="46">
        <v>1990</v>
      </c>
      <c r="B14" s="47">
        <v>42669</v>
      </c>
      <c r="C14" s="48" t="s">
        <v>36</v>
      </c>
      <c r="D14" s="49">
        <v>7</v>
      </c>
      <c r="E14" s="49">
        <v>27</v>
      </c>
      <c r="F14" s="49" t="s">
        <v>7</v>
      </c>
      <c r="G14" s="49"/>
      <c r="H14" s="49">
        <v>1</v>
      </c>
      <c r="I14" s="49"/>
      <c r="J14" s="49"/>
      <c r="K14" s="49" t="s">
        <v>22</v>
      </c>
      <c r="L14" s="50" t="s">
        <v>23</v>
      </c>
      <c r="M14" s="50"/>
      <c r="N14" s="48" t="s">
        <v>90</v>
      </c>
      <c r="O14" s="50"/>
    </row>
    <row r="15" spans="1:15" s="51" customFormat="1" ht="14.25" customHeight="1" x14ac:dyDescent="0.25">
      <c r="A15" s="46">
        <v>1991</v>
      </c>
      <c r="B15" s="47">
        <v>42668</v>
      </c>
      <c r="C15" s="48" t="s">
        <v>36</v>
      </c>
      <c r="D15" s="49">
        <v>12</v>
      </c>
      <c r="E15" s="49">
        <v>0</v>
      </c>
      <c r="F15" s="49" t="s">
        <v>6</v>
      </c>
      <c r="G15" s="49">
        <v>1</v>
      </c>
      <c r="H15" s="49"/>
      <c r="I15" s="49"/>
      <c r="J15" s="49"/>
      <c r="K15" s="49" t="s">
        <v>20</v>
      </c>
      <c r="L15" s="50" t="s">
        <v>16</v>
      </c>
      <c r="M15" s="50"/>
      <c r="N15" s="48" t="s">
        <v>95</v>
      </c>
      <c r="O15" s="50"/>
    </row>
    <row r="16" spans="1:15" s="51" customFormat="1" ht="14.25" customHeight="1" x14ac:dyDescent="0.25">
      <c r="A16" s="46">
        <v>1992</v>
      </c>
      <c r="B16" s="47">
        <v>42659</v>
      </c>
      <c r="C16" s="48" t="s">
        <v>36</v>
      </c>
      <c r="D16" s="49">
        <v>31</v>
      </c>
      <c r="E16" s="49">
        <v>7</v>
      </c>
      <c r="F16" s="49" t="s">
        <v>6</v>
      </c>
      <c r="G16" s="49">
        <v>1</v>
      </c>
      <c r="H16" s="49"/>
      <c r="I16" s="49"/>
      <c r="J16" s="49"/>
      <c r="K16" s="49" t="s">
        <v>22</v>
      </c>
      <c r="L16" s="50" t="s">
        <v>23</v>
      </c>
      <c r="M16" s="50"/>
      <c r="N16" s="48" t="s">
        <v>95</v>
      </c>
      <c r="O16" s="50"/>
    </row>
    <row r="17" spans="1:254" s="51" customFormat="1" ht="14.25" customHeight="1" x14ac:dyDescent="0.25">
      <c r="A17" s="46">
        <v>1992</v>
      </c>
      <c r="B17" s="47">
        <v>42694</v>
      </c>
      <c r="C17" s="48" t="s">
        <v>36</v>
      </c>
      <c r="D17" s="49">
        <v>7</v>
      </c>
      <c r="E17" s="49">
        <v>28</v>
      </c>
      <c r="F17" s="49" t="s">
        <v>7</v>
      </c>
      <c r="G17" s="49"/>
      <c r="H17" s="49">
        <v>1</v>
      </c>
      <c r="I17" s="49"/>
      <c r="J17" s="49"/>
      <c r="K17" s="49" t="s">
        <v>22</v>
      </c>
      <c r="L17" s="50" t="s">
        <v>23</v>
      </c>
      <c r="M17" s="50"/>
      <c r="N17" s="48" t="s">
        <v>95</v>
      </c>
      <c r="O17" s="50" t="s">
        <v>69</v>
      </c>
    </row>
    <row r="18" spans="1:254" s="51" customFormat="1" ht="14.25" customHeight="1" x14ac:dyDescent="0.25">
      <c r="A18" s="46">
        <v>1993</v>
      </c>
      <c r="B18" s="47">
        <v>42658</v>
      </c>
      <c r="C18" s="48" t="s">
        <v>36</v>
      </c>
      <c r="D18" s="49">
        <v>6</v>
      </c>
      <c r="E18" s="49">
        <v>22</v>
      </c>
      <c r="F18" s="49" t="s">
        <v>7</v>
      </c>
      <c r="G18" s="49"/>
      <c r="H18" s="49">
        <v>1</v>
      </c>
      <c r="I18" s="49"/>
      <c r="J18" s="49"/>
      <c r="K18" s="49" t="s">
        <v>20</v>
      </c>
      <c r="L18" s="50" t="s">
        <v>16</v>
      </c>
      <c r="M18" s="50"/>
      <c r="N18" s="48" t="s">
        <v>95</v>
      </c>
      <c r="O18" s="50"/>
    </row>
    <row r="19" spans="1:254" s="51" customFormat="1" ht="14.25" customHeight="1" x14ac:dyDescent="0.25">
      <c r="A19" s="46">
        <v>1994</v>
      </c>
      <c r="B19" s="47">
        <v>42629</v>
      </c>
      <c r="C19" s="48" t="s">
        <v>36</v>
      </c>
      <c r="D19" s="49">
        <v>7</v>
      </c>
      <c r="E19" s="49">
        <v>41</v>
      </c>
      <c r="F19" s="49" t="s">
        <v>7</v>
      </c>
      <c r="G19" s="49"/>
      <c r="H19" s="49">
        <v>1</v>
      </c>
      <c r="I19" s="49"/>
      <c r="J19" s="49"/>
      <c r="K19" s="49" t="s">
        <v>22</v>
      </c>
      <c r="L19" s="50" t="s">
        <v>23</v>
      </c>
      <c r="M19" s="50"/>
      <c r="N19" s="48" t="s">
        <v>95</v>
      </c>
      <c r="O19" s="50"/>
    </row>
    <row r="20" spans="1:254" s="51" customFormat="1" ht="14.25" customHeight="1" x14ac:dyDescent="0.25">
      <c r="A20" s="46">
        <v>1995</v>
      </c>
      <c r="B20" s="47">
        <v>42628</v>
      </c>
      <c r="C20" s="48" t="s">
        <v>36</v>
      </c>
      <c r="D20" s="49">
        <v>15</v>
      </c>
      <c r="E20" s="49">
        <v>13</v>
      </c>
      <c r="F20" s="49" t="s">
        <v>6</v>
      </c>
      <c r="G20" s="49">
        <v>1</v>
      </c>
      <c r="H20" s="49"/>
      <c r="I20" s="49"/>
      <c r="J20" s="49" t="s">
        <v>62</v>
      </c>
      <c r="K20" s="49" t="s">
        <v>20</v>
      </c>
      <c r="L20" s="50" t="s">
        <v>16</v>
      </c>
      <c r="M20" s="50"/>
      <c r="N20" s="48" t="s">
        <v>95</v>
      </c>
      <c r="O20" s="50"/>
    </row>
    <row r="21" spans="1:254" s="12" customFormat="1" ht="14.25" customHeight="1" x14ac:dyDescent="0.25">
      <c r="A21" s="8"/>
      <c r="B21" s="9"/>
      <c r="C21" s="10"/>
      <c r="D21" s="11"/>
      <c r="E21" s="11"/>
      <c r="F21" s="11"/>
      <c r="G21" s="11"/>
      <c r="H21" s="11"/>
      <c r="I21" s="11"/>
      <c r="J21" s="11"/>
      <c r="K21" s="11"/>
      <c r="N21" s="10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  <row r="22" spans="1:254" s="12" customFormat="1" ht="14.25" customHeight="1" x14ac:dyDescent="0.25">
      <c r="A22" s="8"/>
      <c r="B22" s="9"/>
      <c r="C22" s="10"/>
      <c r="D22" s="13">
        <f>SUM(D2:D21)</f>
        <v>291</v>
      </c>
      <c r="E22" s="13">
        <f>SUM(E2:E21)</f>
        <v>320</v>
      </c>
      <c r="F22" s="11"/>
      <c r="G22" s="11">
        <f>SUM(G2:G21)</f>
        <v>8</v>
      </c>
      <c r="H22" s="11">
        <f>SUM(H2:H21)</f>
        <v>11</v>
      </c>
      <c r="I22" s="11">
        <f>SUM(I2:I21)</f>
        <v>0</v>
      </c>
      <c r="J22" s="14">
        <f>(G22+(I22/2))/(G22+H22+I22)</f>
        <v>0.42105263157894735</v>
      </c>
      <c r="K22" s="11"/>
      <c r="N22" s="10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  <row r="23" spans="1:254" s="12" customFormat="1" ht="14.25" customHeight="1" x14ac:dyDescent="0.25">
      <c r="A23" s="8"/>
      <c r="B23" s="9"/>
      <c r="C23" s="10"/>
      <c r="D23" s="15">
        <f>AVERAGE(D2:D21)</f>
        <v>15.315789473684211</v>
      </c>
      <c r="E23" s="15">
        <f>AVERAGE(E2:E21)</f>
        <v>16.842105263157894</v>
      </c>
      <c r="F23" s="16">
        <f>D23-E23</f>
        <v>-1.5263157894736832</v>
      </c>
      <c r="G23" s="11"/>
      <c r="H23" s="11"/>
      <c r="I23" s="11"/>
      <c r="J23" s="11"/>
      <c r="K23" s="11"/>
      <c r="N23" s="1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</sheetData>
  <conditionalFormatting sqref="F23">
    <cfRule type="cellIs" dxfId="2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27"/>
  <sheetViews>
    <sheetView workbookViewId="0">
      <pane ySplit="1" topLeftCell="A2" activePane="bottomLeft" state="frozen"/>
      <selection pane="bottomLeft" activeCell="C28" sqref="C28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1978</v>
      </c>
      <c r="B2" s="47">
        <v>42656</v>
      </c>
      <c r="C2" s="48" t="s">
        <v>45</v>
      </c>
      <c r="D2" s="49">
        <v>27</v>
      </c>
      <c r="E2" s="49">
        <v>25</v>
      </c>
      <c r="F2" s="49" t="s">
        <v>6</v>
      </c>
      <c r="G2" s="49">
        <v>1</v>
      </c>
      <c r="H2" s="49"/>
      <c r="I2" s="49"/>
      <c r="J2" s="49"/>
      <c r="K2" s="49" t="s">
        <v>22</v>
      </c>
      <c r="L2" s="50" t="s">
        <v>23</v>
      </c>
      <c r="M2" s="50"/>
      <c r="N2" s="48" t="s">
        <v>81</v>
      </c>
      <c r="O2" s="50"/>
    </row>
    <row r="3" spans="1:15" s="51" customFormat="1" ht="14.25" customHeight="1" x14ac:dyDescent="0.25">
      <c r="A3" s="46">
        <v>1979</v>
      </c>
      <c r="B3" s="47">
        <v>42662</v>
      </c>
      <c r="C3" s="48" t="s">
        <v>45</v>
      </c>
      <c r="D3" s="49">
        <v>0</v>
      </c>
      <c r="E3" s="49">
        <v>14</v>
      </c>
      <c r="F3" s="49" t="s">
        <v>7</v>
      </c>
      <c r="G3" s="49"/>
      <c r="H3" s="49">
        <v>1</v>
      </c>
      <c r="I3" s="49"/>
      <c r="J3" s="49"/>
      <c r="K3" s="49" t="s">
        <v>20</v>
      </c>
      <c r="L3" s="50" t="s">
        <v>46</v>
      </c>
      <c r="M3" s="50"/>
      <c r="N3" s="48" t="s">
        <v>81</v>
      </c>
      <c r="O3" s="50"/>
    </row>
    <row r="4" spans="1:15" s="51" customFormat="1" ht="14.25" customHeight="1" x14ac:dyDescent="0.25">
      <c r="A4" s="46">
        <v>1980</v>
      </c>
      <c r="B4" s="47">
        <v>42660</v>
      </c>
      <c r="C4" s="48" t="s">
        <v>45</v>
      </c>
      <c r="D4" s="49">
        <v>12</v>
      </c>
      <c r="E4" s="49">
        <v>21</v>
      </c>
      <c r="F4" s="49" t="s">
        <v>7</v>
      </c>
      <c r="G4" s="49"/>
      <c r="H4" s="49">
        <v>1</v>
      </c>
      <c r="I4" s="49"/>
      <c r="J4" s="49"/>
      <c r="K4" s="49" t="s">
        <v>22</v>
      </c>
      <c r="L4" s="50" t="s">
        <v>23</v>
      </c>
      <c r="M4" s="50"/>
      <c r="N4" s="48" t="s">
        <v>81</v>
      </c>
      <c r="O4" s="50"/>
    </row>
    <row r="5" spans="1:15" s="51" customFormat="1" ht="14.25" customHeight="1" x14ac:dyDescent="0.25">
      <c r="A5" s="46">
        <v>1981</v>
      </c>
      <c r="B5" s="47">
        <v>42659</v>
      </c>
      <c r="C5" s="48" t="s">
        <v>45</v>
      </c>
      <c r="D5" s="49">
        <v>14</v>
      </c>
      <c r="E5" s="49">
        <v>18</v>
      </c>
      <c r="F5" s="49" t="s">
        <v>7</v>
      </c>
      <c r="G5" s="49"/>
      <c r="H5" s="49">
        <v>1</v>
      </c>
      <c r="I5" s="49"/>
      <c r="J5" s="49"/>
      <c r="K5" s="49" t="s">
        <v>20</v>
      </c>
      <c r="L5" s="50" t="s">
        <v>46</v>
      </c>
      <c r="M5" s="50"/>
      <c r="N5" s="48" t="s">
        <v>81</v>
      </c>
      <c r="O5" s="50"/>
    </row>
    <row r="6" spans="1:15" s="51" customFormat="1" ht="14.25" customHeight="1" x14ac:dyDescent="0.25">
      <c r="A6" s="46">
        <v>1982</v>
      </c>
      <c r="B6" s="47">
        <v>42658</v>
      </c>
      <c r="C6" s="48" t="s">
        <v>45</v>
      </c>
      <c r="D6" s="49">
        <v>32</v>
      </c>
      <c r="E6" s="49">
        <v>0</v>
      </c>
      <c r="F6" s="49" t="s">
        <v>6</v>
      </c>
      <c r="G6" s="49">
        <v>1</v>
      </c>
      <c r="H6" s="49"/>
      <c r="I6" s="49"/>
      <c r="J6" s="49"/>
      <c r="K6" s="49" t="s">
        <v>22</v>
      </c>
      <c r="L6" s="50" t="s">
        <v>23</v>
      </c>
      <c r="M6" s="50"/>
      <c r="N6" s="48" t="s">
        <v>81</v>
      </c>
      <c r="O6" s="50"/>
    </row>
    <row r="7" spans="1:15" s="51" customFormat="1" ht="14.25" customHeight="1" x14ac:dyDescent="0.25">
      <c r="A7" s="46">
        <v>1983</v>
      </c>
      <c r="B7" s="47">
        <v>42657</v>
      </c>
      <c r="C7" s="48" t="s">
        <v>45</v>
      </c>
      <c r="D7" s="49">
        <v>21</v>
      </c>
      <c r="E7" s="49">
        <v>14</v>
      </c>
      <c r="F7" s="49" t="s">
        <v>6</v>
      </c>
      <c r="G7" s="49">
        <v>1</v>
      </c>
      <c r="H7" s="49"/>
      <c r="I7" s="49"/>
      <c r="J7" s="49"/>
      <c r="K7" s="49" t="s">
        <v>20</v>
      </c>
      <c r="L7" s="50" t="s">
        <v>46</v>
      </c>
      <c r="M7" s="50"/>
      <c r="N7" s="48" t="s">
        <v>81</v>
      </c>
      <c r="O7" s="50"/>
    </row>
    <row r="8" spans="1:15" s="51" customFormat="1" ht="14.25" customHeight="1" x14ac:dyDescent="0.25">
      <c r="A8" s="46">
        <v>1984</v>
      </c>
      <c r="B8" s="47">
        <v>42655</v>
      </c>
      <c r="C8" s="48" t="s">
        <v>45</v>
      </c>
      <c r="D8" s="49">
        <v>0</v>
      </c>
      <c r="E8" s="49">
        <v>21</v>
      </c>
      <c r="F8" s="49" t="s">
        <v>7</v>
      </c>
      <c r="G8" s="49"/>
      <c r="H8" s="49">
        <v>1</v>
      </c>
      <c r="I8" s="49"/>
      <c r="J8" s="49"/>
      <c r="K8" s="49" t="s">
        <v>22</v>
      </c>
      <c r="L8" s="50" t="s">
        <v>23</v>
      </c>
      <c r="M8" s="50"/>
      <c r="N8" s="48" t="s">
        <v>81</v>
      </c>
      <c r="O8" s="50"/>
    </row>
    <row r="9" spans="1:15" s="51" customFormat="1" ht="14.25" customHeight="1" x14ac:dyDescent="0.25">
      <c r="A9" s="46">
        <v>1985</v>
      </c>
      <c r="B9" s="47">
        <v>42654</v>
      </c>
      <c r="C9" s="48" t="s">
        <v>45</v>
      </c>
      <c r="D9" s="49">
        <v>21</v>
      </c>
      <c r="E9" s="49">
        <v>21</v>
      </c>
      <c r="F9" s="49" t="s">
        <v>8</v>
      </c>
      <c r="G9" s="49"/>
      <c r="H9" s="49"/>
      <c r="I9" s="49">
        <v>1</v>
      </c>
      <c r="J9" s="49"/>
      <c r="K9" s="49" t="s">
        <v>20</v>
      </c>
      <c r="L9" s="50" t="s">
        <v>46</v>
      </c>
      <c r="M9" s="50"/>
      <c r="N9" s="48" t="s">
        <v>90</v>
      </c>
      <c r="O9" s="50"/>
    </row>
    <row r="10" spans="1:15" s="51" customFormat="1" ht="14.25" customHeight="1" x14ac:dyDescent="0.25">
      <c r="A10" s="46">
        <v>1986</v>
      </c>
      <c r="B10" s="47">
        <v>42654</v>
      </c>
      <c r="C10" s="48" t="s">
        <v>45</v>
      </c>
      <c r="D10" s="49">
        <v>21</v>
      </c>
      <c r="E10" s="49">
        <v>41</v>
      </c>
      <c r="F10" s="49" t="s">
        <v>7</v>
      </c>
      <c r="G10" s="49"/>
      <c r="H10" s="49">
        <v>1</v>
      </c>
      <c r="I10" s="49"/>
      <c r="J10" s="49"/>
      <c r="K10" s="49" t="s">
        <v>22</v>
      </c>
      <c r="L10" s="50" t="s">
        <v>23</v>
      </c>
      <c r="M10" s="50"/>
      <c r="N10" s="48" t="s">
        <v>90</v>
      </c>
      <c r="O10" s="50" t="s">
        <v>37</v>
      </c>
    </row>
    <row r="11" spans="1:15" s="51" customFormat="1" ht="14.25" customHeight="1" x14ac:dyDescent="0.25">
      <c r="A11" s="46">
        <v>1987</v>
      </c>
      <c r="B11" s="47">
        <v>42652</v>
      </c>
      <c r="C11" s="48" t="s">
        <v>45</v>
      </c>
      <c r="D11" s="49">
        <v>15</v>
      </c>
      <c r="E11" s="49">
        <v>21</v>
      </c>
      <c r="F11" s="49" t="s">
        <v>7</v>
      </c>
      <c r="G11" s="49"/>
      <c r="H11" s="49">
        <v>1</v>
      </c>
      <c r="I11" s="49"/>
      <c r="J11" s="49"/>
      <c r="K11" s="49" t="s">
        <v>20</v>
      </c>
      <c r="L11" s="50" t="s">
        <v>46</v>
      </c>
      <c r="M11" s="50"/>
      <c r="N11" s="48" t="s">
        <v>90</v>
      </c>
      <c r="O11" s="50"/>
    </row>
    <row r="12" spans="1:15" s="51" customFormat="1" ht="14.25" customHeight="1" x14ac:dyDescent="0.25">
      <c r="A12" s="46">
        <v>1988</v>
      </c>
      <c r="B12" s="47">
        <v>42643</v>
      </c>
      <c r="C12" s="48" t="s">
        <v>45</v>
      </c>
      <c r="D12" s="49">
        <v>14</v>
      </c>
      <c r="E12" s="49">
        <v>47</v>
      </c>
      <c r="F12" s="49" t="s">
        <v>7</v>
      </c>
      <c r="G12" s="49"/>
      <c r="H12" s="49">
        <v>1</v>
      </c>
      <c r="I12" s="49"/>
      <c r="J12" s="49"/>
      <c r="K12" s="49" t="s">
        <v>20</v>
      </c>
      <c r="L12" s="50" t="s">
        <v>46</v>
      </c>
      <c r="M12" s="50"/>
      <c r="N12" s="48" t="s">
        <v>90</v>
      </c>
      <c r="O12" s="50"/>
    </row>
    <row r="13" spans="1:15" s="51" customFormat="1" ht="14.25" customHeight="1" x14ac:dyDescent="0.25">
      <c r="A13" s="46">
        <v>1989</v>
      </c>
      <c r="B13" s="47">
        <v>42642</v>
      </c>
      <c r="C13" s="48" t="s">
        <v>45</v>
      </c>
      <c r="D13" s="49">
        <v>21</v>
      </c>
      <c r="E13" s="49">
        <v>14</v>
      </c>
      <c r="F13" s="49" t="s">
        <v>6</v>
      </c>
      <c r="G13" s="49">
        <v>1</v>
      </c>
      <c r="H13" s="49"/>
      <c r="I13" s="49"/>
      <c r="J13" s="49"/>
      <c r="K13" s="49" t="s">
        <v>22</v>
      </c>
      <c r="L13" s="50" t="s">
        <v>23</v>
      </c>
      <c r="M13" s="50"/>
      <c r="N13" s="48" t="s">
        <v>90</v>
      </c>
      <c r="O13" s="50"/>
    </row>
    <row r="14" spans="1:15" s="51" customFormat="1" ht="14.25" customHeight="1" x14ac:dyDescent="0.25">
      <c r="A14" s="46">
        <v>1990</v>
      </c>
      <c r="B14" s="47">
        <v>42648</v>
      </c>
      <c r="C14" s="48" t="s">
        <v>45</v>
      </c>
      <c r="D14" s="49">
        <v>0</v>
      </c>
      <c r="E14" s="49">
        <v>6</v>
      </c>
      <c r="F14" s="49" t="s">
        <v>7</v>
      </c>
      <c r="G14" s="49"/>
      <c r="H14" s="49">
        <v>1</v>
      </c>
      <c r="I14" s="49"/>
      <c r="J14" s="49"/>
      <c r="K14" s="49" t="s">
        <v>20</v>
      </c>
      <c r="L14" s="50" t="s">
        <v>46</v>
      </c>
      <c r="M14" s="50"/>
      <c r="N14" s="48" t="s">
        <v>90</v>
      </c>
      <c r="O14" s="50"/>
    </row>
    <row r="15" spans="1:15" s="51" customFormat="1" ht="14.25" customHeight="1" x14ac:dyDescent="0.25">
      <c r="A15" s="46">
        <v>1991</v>
      </c>
      <c r="B15" s="47">
        <v>42647</v>
      </c>
      <c r="C15" s="48" t="s">
        <v>45</v>
      </c>
      <c r="D15" s="49">
        <v>7</v>
      </c>
      <c r="E15" s="49">
        <v>0</v>
      </c>
      <c r="F15" s="49" t="s">
        <v>6</v>
      </c>
      <c r="G15" s="49">
        <v>1</v>
      </c>
      <c r="H15" s="49"/>
      <c r="I15" s="49"/>
      <c r="J15" s="49"/>
      <c r="K15" s="49" t="s">
        <v>22</v>
      </c>
      <c r="L15" s="50" t="s">
        <v>23</v>
      </c>
      <c r="M15" s="50"/>
      <c r="N15" s="48" t="s">
        <v>95</v>
      </c>
      <c r="O15" s="50"/>
    </row>
    <row r="16" spans="1:15" s="51" customFormat="1" ht="14.25" customHeight="1" x14ac:dyDescent="0.25">
      <c r="A16" s="46">
        <v>1992</v>
      </c>
      <c r="B16" s="47">
        <v>42673</v>
      </c>
      <c r="C16" s="48" t="s">
        <v>45</v>
      </c>
      <c r="D16" s="49">
        <v>47</v>
      </c>
      <c r="E16" s="49">
        <v>0</v>
      </c>
      <c r="F16" s="49" t="s">
        <v>6</v>
      </c>
      <c r="G16" s="49">
        <v>1</v>
      </c>
      <c r="H16" s="49"/>
      <c r="I16" s="49"/>
      <c r="J16" s="49"/>
      <c r="K16" s="49" t="s">
        <v>20</v>
      </c>
      <c r="L16" s="50" t="s">
        <v>46</v>
      </c>
      <c r="M16" s="50"/>
      <c r="N16" s="48" t="s">
        <v>95</v>
      </c>
      <c r="O16" s="50"/>
    </row>
    <row r="17" spans="1:254" s="51" customFormat="1" ht="14.25" customHeight="1" x14ac:dyDescent="0.25">
      <c r="A17" s="46">
        <v>1993</v>
      </c>
      <c r="B17" s="47">
        <v>42672</v>
      </c>
      <c r="C17" s="48" t="s">
        <v>45</v>
      </c>
      <c r="D17" s="49">
        <v>14</v>
      </c>
      <c r="E17" s="49">
        <v>13</v>
      </c>
      <c r="F17" s="49" t="s">
        <v>6</v>
      </c>
      <c r="G17" s="49">
        <v>1</v>
      </c>
      <c r="H17" s="49"/>
      <c r="I17" s="49"/>
      <c r="J17" s="49"/>
      <c r="K17" s="49" t="s">
        <v>22</v>
      </c>
      <c r="L17" s="50" t="s">
        <v>23</v>
      </c>
      <c r="M17" s="50"/>
      <c r="N17" s="48" t="s">
        <v>95</v>
      </c>
      <c r="O17" s="50"/>
    </row>
    <row r="18" spans="1:254" s="51" customFormat="1" ht="14.25" customHeight="1" x14ac:dyDescent="0.25">
      <c r="A18" s="46">
        <v>1994</v>
      </c>
      <c r="B18" s="47">
        <v>42636</v>
      </c>
      <c r="C18" s="48" t="s">
        <v>45</v>
      </c>
      <c r="D18" s="49">
        <v>20</v>
      </c>
      <c r="E18" s="49">
        <v>6</v>
      </c>
      <c r="F18" s="49" t="s">
        <v>6</v>
      </c>
      <c r="G18" s="49">
        <v>1</v>
      </c>
      <c r="H18" s="49"/>
      <c r="I18" s="49"/>
      <c r="J18" s="49"/>
      <c r="K18" s="49" t="s">
        <v>20</v>
      </c>
      <c r="L18" s="50" t="s">
        <v>46</v>
      </c>
      <c r="M18" s="50"/>
      <c r="N18" s="48" t="s">
        <v>95</v>
      </c>
      <c r="O18" s="50"/>
    </row>
    <row r="19" spans="1:254" s="51" customFormat="1" ht="14.25" customHeight="1" x14ac:dyDescent="0.25">
      <c r="A19" s="46">
        <v>1995</v>
      </c>
      <c r="B19" s="47">
        <v>42635</v>
      </c>
      <c r="C19" s="48" t="s">
        <v>45</v>
      </c>
      <c r="D19" s="49">
        <v>0</v>
      </c>
      <c r="E19" s="49">
        <v>7</v>
      </c>
      <c r="F19" s="49" t="s">
        <v>7</v>
      </c>
      <c r="G19" s="49"/>
      <c r="H19" s="49">
        <v>1</v>
      </c>
      <c r="I19" s="49"/>
      <c r="J19" s="49"/>
      <c r="K19" s="49" t="s">
        <v>22</v>
      </c>
      <c r="L19" s="50" t="s">
        <v>23</v>
      </c>
      <c r="M19" s="50"/>
      <c r="N19" s="48" t="s">
        <v>95</v>
      </c>
      <c r="O19" s="50"/>
    </row>
    <row r="20" spans="1:254" s="51" customFormat="1" ht="14.25" customHeight="1" x14ac:dyDescent="0.25">
      <c r="A20" s="46">
        <v>2007</v>
      </c>
      <c r="B20" s="47">
        <v>42672</v>
      </c>
      <c r="C20" s="48" t="s">
        <v>45</v>
      </c>
      <c r="D20" s="49">
        <v>27</v>
      </c>
      <c r="E20" s="49">
        <v>23</v>
      </c>
      <c r="F20" s="49" t="s">
        <v>6</v>
      </c>
      <c r="G20" s="49">
        <v>1</v>
      </c>
      <c r="H20" s="49"/>
      <c r="I20" s="49"/>
      <c r="J20" s="49"/>
      <c r="K20" s="49" t="s">
        <v>22</v>
      </c>
      <c r="L20" s="50" t="s">
        <v>23</v>
      </c>
      <c r="M20" s="50"/>
      <c r="N20" s="48" t="s">
        <v>99</v>
      </c>
      <c r="O20" s="50"/>
    </row>
    <row r="21" spans="1:254" s="51" customFormat="1" ht="14.25" customHeight="1" x14ac:dyDescent="0.25">
      <c r="A21" s="46">
        <v>2008</v>
      </c>
      <c r="B21" s="47">
        <v>42668</v>
      </c>
      <c r="C21" s="48" t="s">
        <v>45</v>
      </c>
      <c r="D21" s="49">
        <v>34</v>
      </c>
      <c r="E21" s="49">
        <v>8</v>
      </c>
      <c r="F21" s="49" t="s">
        <v>6</v>
      </c>
      <c r="G21" s="49">
        <v>1</v>
      </c>
      <c r="H21" s="49"/>
      <c r="I21" s="49"/>
      <c r="J21" s="49"/>
      <c r="K21" s="49" t="s">
        <v>20</v>
      </c>
      <c r="L21" s="50" t="s">
        <v>46</v>
      </c>
      <c r="M21" s="50"/>
      <c r="N21" s="48" t="s">
        <v>99</v>
      </c>
      <c r="O21" s="50"/>
    </row>
    <row r="22" spans="1:254" s="51" customFormat="1" ht="14.25" customHeight="1" x14ac:dyDescent="0.25">
      <c r="A22" s="46">
        <v>2009</v>
      </c>
      <c r="B22" s="47">
        <v>42652</v>
      </c>
      <c r="C22" s="48" t="s">
        <v>45</v>
      </c>
      <c r="D22" s="49">
        <v>39</v>
      </c>
      <c r="E22" s="49">
        <v>29</v>
      </c>
      <c r="F22" s="49" t="s">
        <v>6</v>
      </c>
      <c r="G22" s="49">
        <v>1</v>
      </c>
      <c r="H22" s="49"/>
      <c r="I22" s="49"/>
      <c r="J22" s="49"/>
      <c r="K22" s="49" t="s">
        <v>22</v>
      </c>
      <c r="L22" s="50" t="s">
        <v>23</v>
      </c>
      <c r="M22" s="50"/>
      <c r="N22" s="48" t="s">
        <v>99</v>
      </c>
      <c r="O22" s="50"/>
    </row>
    <row r="23" spans="1:254" s="51" customFormat="1" ht="14.25" customHeight="1" x14ac:dyDescent="0.25">
      <c r="A23" s="46">
        <v>2010</v>
      </c>
      <c r="B23" s="47">
        <v>42652</v>
      </c>
      <c r="C23" s="48" t="s">
        <v>45</v>
      </c>
      <c r="D23" s="49">
        <v>53</v>
      </c>
      <c r="E23" s="49">
        <v>14</v>
      </c>
      <c r="F23" s="49" t="s">
        <v>6</v>
      </c>
      <c r="G23" s="49">
        <v>1</v>
      </c>
      <c r="H23" s="49"/>
      <c r="I23" s="49"/>
      <c r="J23" s="49"/>
      <c r="K23" s="49" t="s">
        <v>20</v>
      </c>
      <c r="L23" s="50" t="s">
        <v>46</v>
      </c>
      <c r="M23" s="50"/>
      <c r="N23" s="48" t="s">
        <v>99</v>
      </c>
      <c r="O23" s="50"/>
    </row>
    <row r="24" spans="1:254" s="51" customFormat="1" ht="14.25" customHeight="1" x14ac:dyDescent="0.25">
      <c r="A24" s="46">
        <v>2010</v>
      </c>
      <c r="B24" s="47">
        <v>42693</v>
      </c>
      <c r="C24" s="48" t="s">
        <v>45</v>
      </c>
      <c r="D24" s="49">
        <v>41</v>
      </c>
      <c r="E24" s="49">
        <v>21</v>
      </c>
      <c r="F24" s="49" t="s">
        <v>6</v>
      </c>
      <c r="G24" s="49">
        <v>1</v>
      </c>
      <c r="H24" s="49"/>
      <c r="I24" s="49"/>
      <c r="J24" s="49"/>
      <c r="K24" s="49" t="s">
        <v>22</v>
      </c>
      <c r="L24" s="50" t="s">
        <v>23</v>
      </c>
      <c r="M24" s="50" t="s">
        <v>119</v>
      </c>
      <c r="N24" s="48" t="s">
        <v>99</v>
      </c>
      <c r="O24" s="50" t="s">
        <v>69</v>
      </c>
    </row>
    <row r="25" spans="1:254" s="12" customFormat="1" ht="14.25" customHeight="1" x14ac:dyDescent="0.25">
      <c r="A25" s="8"/>
      <c r="B25" s="9"/>
      <c r="C25" s="10"/>
      <c r="D25" s="11"/>
      <c r="E25" s="11"/>
      <c r="F25" s="11"/>
      <c r="G25" s="11"/>
      <c r="H25" s="11"/>
      <c r="I25" s="11"/>
      <c r="J25" s="11"/>
      <c r="K25" s="11"/>
      <c r="N25" s="1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1:254" s="12" customFormat="1" ht="14.25" customHeight="1" x14ac:dyDescent="0.25">
      <c r="A26" s="8"/>
      <c r="B26" s="9"/>
      <c r="C26" s="10"/>
      <c r="D26" s="13">
        <f>SUM(D2:D25)</f>
        <v>480</v>
      </c>
      <c r="E26" s="13">
        <f>SUM(E2:E25)</f>
        <v>384</v>
      </c>
      <c r="F26" s="11"/>
      <c r="G26" s="11">
        <f>SUM(G2:G25)</f>
        <v>13</v>
      </c>
      <c r="H26" s="11">
        <f>SUM(H2:H25)</f>
        <v>9</v>
      </c>
      <c r="I26" s="11">
        <f>SUM(I2:I25)</f>
        <v>1</v>
      </c>
      <c r="J26" s="14">
        <f>(G26+(I26/2))/(G26+H26+I26)</f>
        <v>0.58695652173913049</v>
      </c>
      <c r="K26" s="11"/>
      <c r="N26" s="1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spans="1:254" s="12" customFormat="1" ht="14.25" customHeight="1" x14ac:dyDescent="0.25">
      <c r="A27" s="8"/>
      <c r="B27" s="9"/>
      <c r="C27" s="10"/>
      <c r="D27" s="15">
        <f>AVERAGE(D2:D25)</f>
        <v>20.869565217391305</v>
      </c>
      <c r="E27" s="15">
        <f>AVERAGE(E2:E25)</f>
        <v>16.695652173913043</v>
      </c>
      <c r="F27" s="16">
        <f>D27-E27</f>
        <v>4.1739130434782616</v>
      </c>
      <c r="G27" s="11"/>
      <c r="H27" s="11"/>
      <c r="I27" s="11"/>
      <c r="J27" s="11"/>
      <c r="K27" s="11"/>
      <c r="N27" s="1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</sheetData>
  <conditionalFormatting sqref="F27">
    <cfRule type="cellIs" dxfId="2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2"/>
  <sheetViews>
    <sheetView workbookViewId="0">
      <pane ySplit="1" topLeftCell="A2" activePane="bottomLeft" state="frozen"/>
      <selection pane="bottomLeft" activeCell="C22" sqref="C22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1986</v>
      </c>
      <c r="B2" s="47">
        <v>42632</v>
      </c>
      <c r="C2" s="48" t="s">
        <v>91</v>
      </c>
      <c r="D2" s="49">
        <v>20</v>
      </c>
      <c r="E2" s="49">
        <v>0</v>
      </c>
      <c r="F2" s="49" t="s">
        <v>6</v>
      </c>
      <c r="G2" s="49">
        <v>1</v>
      </c>
      <c r="H2" s="49"/>
      <c r="I2" s="49"/>
      <c r="J2" s="49"/>
      <c r="K2" s="49" t="s">
        <v>22</v>
      </c>
      <c r="L2" s="50" t="s">
        <v>23</v>
      </c>
      <c r="M2" s="50"/>
      <c r="N2" s="48" t="s">
        <v>90</v>
      </c>
      <c r="O2" s="50"/>
    </row>
    <row r="3" spans="1:254" s="51" customFormat="1" ht="14.25" customHeight="1" x14ac:dyDescent="0.25">
      <c r="A3" s="46">
        <v>1987</v>
      </c>
      <c r="B3" s="47">
        <v>42631</v>
      </c>
      <c r="C3" s="48" t="s">
        <v>91</v>
      </c>
      <c r="D3" s="49">
        <v>3</v>
      </c>
      <c r="E3" s="49">
        <v>7</v>
      </c>
      <c r="F3" s="49" t="s">
        <v>7</v>
      </c>
      <c r="G3" s="49"/>
      <c r="H3" s="49">
        <v>1</v>
      </c>
      <c r="I3" s="49"/>
      <c r="J3" s="49"/>
      <c r="K3" s="49" t="s">
        <v>20</v>
      </c>
      <c r="L3" s="50" t="s">
        <v>91</v>
      </c>
      <c r="M3" s="50"/>
      <c r="N3" s="48" t="s">
        <v>90</v>
      </c>
      <c r="O3" s="50"/>
    </row>
    <row r="4" spans="1:254" s="51" customFormat="1" ht="14.25" customHeight="1" x14ac:dyDescent="0.25">
      <c r="A4" s="46">
        <v>1988</v>
      </c>
      <c r="B4" s="47">
        <v>42629</v>
      </c>
      <c r="C4" s="48" t="s">
        <v>91</v>
      </c>
      <c r="D4" s="49">
        <v>38</v>
      </c>
      <c r="E4" s="49">
        <v>0</v>
      </c>
      <c r="F4" s="49" t="s">
        <v>6</v>
      </c>
      <c r="G4" s="49">
        <v>1</v>
      </c>
      <c r="H4" s="49"/>
      <c r="I4" s="49"/>
      <c r="J4" s="49"/>
      <c r="K4" s="49" t="s">
        <v>22</v>
      </c>
      <c r="L4" s="50" t="s">
        <v>23</v>
      </c>
      <c r="M4" s="50"/>
      <c r="N4" s="48" t="s">
        <v>90</v>
      </c>
      <c r="O4" s="50"/>
    </row>
    <row r="5" spans="1:254" s="51" customFormat="1" ht="14.25" customHeight="1" x14ac:dyDescent="0.25">
      <c r="A5" s="46">
        <v>1989</v>
      </c>
      <c r="B5" s="47">
        <v>42628</v>
      </c>
      <c r="C5" s="48" t="s">
        <v>91</v>
      </c>
      <c r="D5" s="49">
        <v>14</v>
      </c>
      <c r="E5" s="49">
        <v>19</v>
      </c>
      <c r="F5" s="49" t="s">
        <v>7</v>
      </c>
      <c r="G5" s="49"/>
      <c r="H5" s="49">
        <v>1</v>
      </c>
      <c r="I5" s="49"/>
      <c r="J5" s="49"/>
      <c r="K5" s="49" t="s">
        <v>20</v>
      </c>
      <c r="L5" s="50" t="s">
        <v>91</v>
      </c>
      <c r="M5" s="50"/>
      <c r="N5" s="48" t="s">
        <v>90</v>
      </c>
      <c r="O5" s="50"/>
    </row>
    <row r="6" spans="1:254" s="51" customFormat="1" ht="14.25" customHeight="1" x14ac:dyDescent="0.25">
      <c r="A6" s="46">
        <v>1990</v>
      </c>
      <c r="B6" s="47">
        <v>42634</v>
      </c>
      <c r="C6" s="48" t="s">
        <v>91</v>
      </c>
      <c r="D6" s="49">
        <v>14</v>
      </c>
      <c r="E6" s="49">
        <v>0</v>
      </c>
      <c r="F6" s="49" t="s">
        <v>6</v>
      </c>
      <c r="G6" s="49">
        <v>1</v>
      </c>
      <c r="H6" s="49"/>
      <c r="I6" s="49"/>
      <c r="J6" s="49"/>
      <c r="K6" s="49" t="s">
        <v>22</v>
      </c>
      <c r="L6" s="50" t="s">
        <v>23</v>
      </c>
      <c r="M6" s="50"/>
      <c r="N6" s="48" t="s">
        <v>90</v>
      </c>
      <c r="O6" s="50"/>
    </row>
    <row r="7" spans="1:254" s="51" customFormat="1" ht="14.25" customHeight="1" x14ac:dyDescent="0.25">
      <c r="A7" s="46">
        <v>1991</v>
      </c>
      <c r="B7" s="47">
        <v>42633</v>
      </c>
      <c r="C7" s="48" t="s">
        <v>91</v>
      </c>
      <c r="D7" s="49">
        <v>46</v>
      </c>
      <c r="E7" s="49">
        <v>0</v>
      </c>
      <c r="F7" s="49" t="s">
        <v>6</v>
      </c>
      <c r="G7" s="49">
        <v>1</v>
      </c>
      <c r="H7" s="49"/>
      <c r="I7" s="49"/>
      <c r="J7" s="49"/>
      <c r="K7" s="49" t="s">
        <v>22</v>
      </c>
      <c r="L7" s="50" t="s">
        <v>23</v>
      </c>
      <c r="M7" s="50"/>
      <c r="N7" s="48" t="s">
        <v>95</v>
      </c>
      <c r="O7" s="50"/>
    </row>
    <row r="8" spans="1:254" s="51" customFormat="1" ht="14.25" customHeight="1" x14ac:dyDescent="0.25">
      <c r="A8" s="46">
        <v>1992</v>
      </c>
      <c r="B8" s="47">
        <v>42638</v>
      </c>
      <c r="C8" s="48" t="s">
        <v>91</v>
      </c>
      <c r="D8" s="49">
        <v>54</v>
      </c>
      <c r="E8" s="49">
        <v>8</v>
      </c>
      <c r="F8" s="49" t="s">
        <v>6</v>
      </c>
      <c r="G8" s="49">
        <v>1</v>
      </c>
      <c r="H8" s="49"/>
      <c r="I8" s="49"/>
      <c r="J8" s="49"/>
      <c r="K8" s="49" t="s">
        <v>20</v>
      </c>
      <c r="L8" s="50" t="s">
        <v>91</v>
      </c>
      <c r="M8" s="50"/>
      <c r="N8" s="48" t="s">
        <v>95</v>
      </c>
      <c r="O8" s="50"/>
    </row>
    <row r="9" spans="1:254" s="51" customFormat="1" ht="14.25" customHeight="1" x14ac:dyDescent="0.25">
      <c r="A9" s="46">
        <v>1993</v>
      </c>
      <c r="B9" s="47">
        <v>42637</v>
      </c>
      <c r="C9" s="48" t="s">
        <v>91</v>
      </c>
      <c r="D9" s="49">
        <v>52</v>
      </c>
      <c r="E9" s="49">
        <v>20</v>
      </c>
      <c r="F9" s="49" t="s">
        <v>6</v>
      </c>
      <c r="G9" s="49">
        <v>1</v>
      </c>
      <c r="H9" s="49"/>
      <c r="I9" s="49"/>
      <c r="J9" s="49"/>
      <c r="K9" s="49" t="s">
        <v>22</v>
      </c>
      <c r="L9" s="50" t="s">
        <v>23</v>
      </c>
      <c r="M9" s="50"/>
      <c r="N9" s="48" t="s">
        <v>95</v>
      </c>
      <c r="O9" s="50"/>
    </row>
    <row r="10" spans="1:254" s="12" customFormat="1" ht="14.25" customHeight="1" x14ac:dyDescent="0.25">
      <c r="A10" s="8"/>
      <c r="B10" s="9"/>
      <c r="C10" s="10"/>
      <c r="D10" s="11"/>
      <c r="E10" s="11"/>
      <c r="F10" s="11"/>
      <c r="G10" s="11"/>
      <c r="H10" s="11"/>
      <c r="I10" s="11"/>
      <c r="J10" s="11"/>
      <c r="K10" s="11"/>
      <c r="N10" s="1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s="12" customFormat="1" ht="14.25" customHeight="1" x14ac:dyDescent="0.25">
      <c r="A11" s="8"/>
      <c r="B11" s="9"/>
      <c r="C11" s="10"/>
      <c r="D11" s="13">
        <f>SUM(D2:D10)</f>
        <v>241</v>
      </c>
      <c r="E11" s="13">
        <f>SUM(E2:E10)</f>
        <v>54</v>
      </c>
      <c r="F11" s="11"/>
      <c r="G11" s="11">
        <f>SUM(G2:G10)</f>
        <v>6</v>
      </c>
      <c r="H11" s="11">
        <f>SUM(H2:H10)</f>
        <v>2</v>
      </c>
      <c r="I11" s="11">
        <f>SUM(I2:I10)</f>
        <v>0</v>
      </c>
      <c r="J11" s="14">
        <f>(G11+(I11/2))/(G11+H11+I11)</f>
        <v>0.75</v>
      </c>
      <c r="K11" s="11"/>
      <c r="N11" s="1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s="12" customFormat="1" ht="14.25" customHeight="1" x14ac:dyDescent="0.25">
      <c r="A12" s="8"/>
      <c r="B12" s="9"/>
      <c r="C12" s="10"/>
      <c r="D12" s="15">
        <f>AVERAGE(D2:D10)</f>
        <v>30.125</v>
      </c>
      <c r="E12" s="15">
        <f>AVERAGE(E2:E10)</f>
        <v>6.75</v>
      </c>
      <c r="F12" s="16">
        <f>D12-E12</f>
        <v>23.375</v>
      </c>
      <c r="G12" s="11"/>
      <c r="H12" s="11"/>
      <c r="I12" s="11"/>
      <c r="J12" s="11"/>
      <c r="K12" s="11"/>
      <c r="N12" s="1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</sheetData>
  <conditionalFormatting sqref="F12">
    <cfRule type="cellIs" dxfId="2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J20" sqref="J20:J21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2009</v>
      </c>
      <c r="B2" s="47">
        <v>42701</v>
      </c>
      <c r="C2" s="48" t="s">
        <v>117</v>
      </c>
      <c r="D2" s="49">
        <v>10</v>
      </c>
      <c r="E2" s="49">
        <v>26</v>
      </c>
      <c r="F2" s="49" t="s">
        <v>7</v>
      </c>
      <c r="G2" s="49"/>
      <c r="H2" s="49">
        <v>1</v>
      </c>
      <c r="I2" s="49"/>
      <c r="J2" s="49"/>
      <c r="K2" s="49" t="s">
        <v>20</v>
      </c>
      <c r="L2" s="50" t="s">
        <v>28</v>
      </c>
      <c r="M2" s="50"/>
      <c r="N2" s="48" t="s">
        <v>99</v>
      </c>
      <c r="O2" s="50" t="s">
        <v>118</v>
      </c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10</v>
      </c>
      <c r="E4" s="13">
        <f>SUM(E2:E3)</f>
        <v>26</v>
      </c>
      <c r="F4" s="11"/>
      <c r="G4" s="11">
        <f>SUM(G2:G3)</f>
        <v>0</v>
      </c>
      <c r="H4" s="11">
        <f>SUM(H2:H3)</f>
        <v>1</v>
      </c>
      <c r="I4" s="11">
        <f>SUM(I2:I3)</f>
        <v>0</v>
      </c>
      <c r="J4" s="14">
        <f>(G4+(I4/2))/(G4+H4+I4)</f>
        <v>0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10</v>
      </c>
      <c r="E5" s="15">
        <f>AVERAGE(E2:E3)</f>
        <v>26</v>
      </c>
      <c r="F5" s="16">
        <f>D5-E5</f>
        <v>-16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19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9"/>
  <sheetViews>
    <sheetView workbookViewId="0">
      <pane ySplit="1" topLeftCell="A2" activePane="bottomLeft" state="frozen"/>
      <selection pane="bottomLeft" activeCell="D21" sqref="D21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2009</v>
      </c>
      <c r="B2" s="47">
        <v>42624</v>
      </c>
      <c r="C2" s="48" t="s">
        <v>79</v>
      </c>
      <c r="D2" s="49">
        <v>35</v>
      </c>
      <c r="E2" s="49">
        <v>31</v>
      </c>
      <c r="F2" s="49" t="s">
        <v>6</v>
      </c>
      <c r="G2" s="49">
        <v>1</v>
      </c>
      <c r="H2" s="49"/>
      <c r="I2" s="49"/>
      <c r="J2" s="49"/>
      <c r="K2" s="49" t="s">
        <v>20</v>
      </c>
      <c r="L2" s="50" t="s">
        <v>31</v>
      </c>
      <c r="M2" s="50"/>
      <c r="N2" s="48" t="s">
        <v>99</v>
      </c>
      <c r="O2" s="50"/>
    </row>
    <row r="3" spans="1:254" s="51" customFormat="1" ht="14.25" customHeight="1" x14ac:dyDescent="0.25">
      <c r="A3" s="46">
        <v>2010</v>
      </c>
      <c r="B3" s="47">
        <v>42623</v>
      </c>
      <c r="C3" s="48" t="s">
        <v>79</v>
      </c>
      <c r="D3" s="49">
        <v>33</v>
      </c>
      <c r="E3" s="49">
        <v>20</v>
      </c>
      <c r="F3" s="49" t="s">
        <v>6</v>
      </c>
      <c r="G3" s="49">
        <v>1</v>
      </c>
      <c r="H3" s="49"/>
      <c r="I3" s="49"/>
      <c r="J3" s="49"/>
      <c r="K3" s="49" t="s">
        <v>22</v>
      </c>
      <c r="L3" s="50" t="s">
        <v>23</v>
      </c>
      <c r="M3" s="50"/>
      <c r="N3" s="48" t="s">
        <v>99</v>
      </c>
      <c r="O3" s="50"/>
    </row>
    <row r="4" spans="1:254" s="51" customFormat="1" ht="14.25" customHeight="1" x14ac:dyDescent="0.25">
      <c r="A4" s="46">
        <v>2010</v>
      </c>
      <c r="B4" s="47">
        <v>42701</v>
      </c>
      <c r="C4" s="48" t="s">
        <v>79</v>
      </c>
      <c r="D4" s="49">
        <v>48</v>
      </c>
      <c r="E4" s="49">
        <v>7</v>
      </c>
      <c r="F4" s="49" t="s">
        <v>6</v>
      </c>
      <c r="G4" s="49">
        <v>1</v>
      </c>
      <c r="H4" s="49"/>
      <c r="I4" s="49"/>
      <c r="J4" s="49"/>
      <c r="K4" s="49" t="s">
        <v>22</v>
      </c>
      <c r="L4" s="50" t="s">
        <v>23</v>
      </c>
      <c r="M4" s="50" t="s">
        <v>119</v>
      </c>
      <c r="N4" s="48" t="s">
        <v>99</v>
      </c>
      <c r="O4" s="50" t="s">
        <v>69</v>
      </c>
    </row>
    <row r="5" spans="1:254" s="51" customFormat="1" ht="14.25" customHeight="1" x14ac:dyDescent="0.25">
      <c r="A5" s="46">
        <v>2011</v>
      </c>
      <c r="B5" s="47">
        <v>42615</v>
      </c>
      <c r="C5" s="48" t="s">
        <v>79</v>
      </c>
      <c r="D5" s="49">
        <v>0</v>
      </c>
      <c r="E5" s="49">
        <v>21</v>
      </c>
      <c r="F5" s="49" t="s">
        <v>7</v>
      </c>
      <c r="G5" s="49"/>
      <c r="H5" s="49">
        <v>1</v>
      </c>
      <c r="I5" s="49"/>
      <c r="J5" s="49"/>
      <c r="K5" s="49" t="s">
        <v>20</v>
      </c>
      <c r="L5" s="50" t="s">
        <v>31</v>
      </c>
      <c r="M5" s="50"/>
      <c r="N5" s="48" t="s">
        <v>99</v>
      </c>
      <c r="O5" s="50"/>
    </row>
    <row r="6" spans="1:254" s="51" customFormat="1" ht="14.25" customHeight="1" x14ac:dyDescent="0.25">
      <c r="A6" s="46">
        <v>2012</v>
      </c>
      <c r="B6" s="47">
        <v>42613</v>
      </c>
      <c r="C6" s="48" t="s">
        <v>79</v>
      </c>
      <c r="D6" s="49">
        <v>7</v>
      </c>
      <c r="E6" s="49">
        <v>39</v>
      </c>
      <c r="F6" s="49" t="s">
        <v>7</v>
      </c>
      <c r="G6" s="49"/>
      <c r="H6" s="49">
        <v>1</v>
      </c>
      <c r="I6" s="49"/>
      <c r="J6" s="49"/>
      <c r="K6" s="49" t="s">
        <v>22</v>
      </c>
      <c r="L6" s="50" t="s">
        <v>23</v>
      </c>
      <c r="M6" s="50" t="s">
        <v>119</v>
      </c>
      <c r="N6" s="48" t="s">
        <v>122</v>
      </c>
      <c r="O6" s="50"/>
    </row>
    <row r="7" spans="1:254" s="12" customFormat="1" ht="14.25" customHeight="1" x14ac:dyDescent="0.25">
      <c r="A7" s="8"/>
      <c r="B7" s="9"/>
      <c r="C7" s="10"/>
      <c r="D7" s="11"/>
      <c r="E7" s="11"/>
      <c r="F7" s="11"/>
      <c r="G7" s="11"/>
      <c r="H7" s="11"/>
      <c r="I7" s="11"/>
      <c r="J7" s="11"/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2" customFormat="1" ht="14.25" customHeight="1" x14ac:dyDescent="0.25">
      <c r="A8" s="8"/>
      <c r="B8" s="9"/>
      <c r="C8" s="10"/>
      <c r="D8" s="13">
        <f>SUM(D2:D7)</f>
        <v>123</v>
      </c>
      <c r="E8" s="13">
        <f>SUM(E2:E7)</f>
        <v>118</v>
      </c>
      <c r="F8" s="11"/>
      <c r="G8" s="11">
        <f>SUM(G2:G7)</f>
        <v>3</v>
      </c>
      <c r="H8" s="11">
        <f>SUM(H2:H7)</f>
        <v>2</v>
      </c>
      <c r="I8" s="11">
        <f>SUM(I2:I7)</f>
        <v>0</v>
      </c>
      <c r="J8" s="14">
        <f>(G8+(I8/2))/(G8+H8+I8)</f>
        <v>0.6</v>
      </c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s="12" customFormat="1" ht="14.25" customHeight="1" x14ac:dyDescent="0.25">
      <c r="A9" s="8"/>
      <c r="B9" s="9"/>
      <c r="C9" s="10"/>
      <c r="D9" s="15">
        <f>AVERAGE(D2:D7)</f>
        <v>24.6</v>
      </c>
      <c r="E9" s="15">
        <f>AVERAGE(E2:E7)</f>
        <v>23.6</v>
      </c>
      <c r="F9" s="16">
        <f>D9-E9</f>
        <v>1</v>
      </c>
      <c r="G9" s="11"/>
      <c r="H9" s="11"/>
      <c r="I9" s="11"/>
      <c r="J9" s="11"/>
      <c r="K9" s="11"/>
      <c r="N9" s="1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</sheetData>
  <conditionalFormatting sqref="F9">
    <cfRule type="cellIs" dxfId="1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7"/>
  <sheetViews>
    <sheetView workbookViewId="0">
      <pane ySplit="1" topLeftCell="A2" activePane="bottomLeft" state="frozen"/>
      <selection pane="bottomLeft" activeCell="C22" sqref="C22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2009</v>
      </c>
      <c r="B2" s="47">
        <v>42694</v>
      </c>
      <c r="C2" s="48" t="s">
        <v>57</v>
      </c>
      <c r="D2" s="49">
        <v>20</v>
      </c>
      <c r="E2" s="49">
        <v>3</v>
      </c>
      <c r="F2" s="49" t="s">
        <v>6</v>
      </c>
      <c r="G2" s="49">
        <v>1</v>
      </c>
      <c r="H2" s="49"/>
      <c r="I2" s="49"/>
      <c r="J2" s="49"/>
      <c r="K2" s="49" t="s">
        <v>20</v>
      </c>
      <c r="L2" s="50" t="s">
        <v>31</v>
      </c>
      <c r="M2" s="50"/>
      <c r="N2" s="48" t="s">
        <v>99</v>
      </c>
      <c r="O2" s="50" t="s">
        <v>116</v>
      </c>
    </row>
    <row r="3" spans="1:254" s="51" customFormat="1" ht="14.25" customHeight="1" x14ac:dyDescent="0.25">
      <c r="A3" s="46">
        <v>2015</v>
      </c>
      <c r="B3" s="47">
        <v>42610</v>
      </c>
      <c r="C3" s="48" t="s">
        <v>57</v>
      </c>
      <c r="D3" s="49">
        <v>22</v>
      </c>
      <c r="E3" s="49">
        <v>53</v>
      </c>
      <c r="F3" s="49" t="s">
        <v>7</v>
      </c>
      <c r="G3" s="49"/>
      <c r="H3" s="49">
        <v>1</v>
      </c>
      <c r="I3" s="49"/>
      <c r="J3" s="49"/>
      <c r="K3" s="49" t="s">
        <v>22</v>
      </c>
      <c r="L3" s="50" t="s">
        <v>23</v>
      </c>
      <c r="M3" s="50" t="s">
        <v>119</v>
      </c>
      <c r="N3" s="48" t="s">
        <v>124</v>
      </c>
      <c r="O3" s="50"/>
    </row>
    <row r="4" spans="1:254" s="51" customFormat="1" ht="14.25" customHeight="1" x14ac:dyDescent="0.25">
      <c r="A4" s="46">
        <v>2016</v>
      </c>
      <c r="B4" s="47">
        <v>42607</v>
      </c>
      <c r="C4" s="48" t="s">
        <v>57</v>
      </c>
      <c r="D4" s="49">
        <v>26</v>
      </c>
      <c r="E4" s="49">
        <v>56</v>
      </c>
      <c r="F4" s="49" t="s">
        <v>7</v>
      </c>
      <c r="G4" s="49"/>
      <c r="H4" s="49">
        <v>1</v>
      </c>
      <c r="I4" s="49"/>
      <c r="J4" s="49"/>
      <c r="K4" s="49" t="s">
        <v>20</v>
      </c>
      <c r="L4" s="50" t="s">
        <v>31</v>
      </c>
      <c r="M4" s="50"/>
      <c r="N4" s="48" t="s">
        <v>124</v>
      </c>
      <c r="O4" s="50"/>
    </row>
    <row r="5" spans="1:254" s="12" customFormat="1" ht="14.25" customHeight="1" x14ac:dyDescent="0.25">
      <c r="A5" s="8"/>
      <c r="B5" s="9"/>
      <c r="C5" s="10"/>
      <c r="D5" s="11"/>
      <c r="E5" s="11"/>
      <c r="F5" s="11"/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3">
        <f>SUM(D2:D5)</f>
        <v>68</v>
      </c>
      <c r="E6" s="13">
        <f>SUM(E2:E5)</f>
        <v>112</v>
      </c>
      <c r="F6" s="11"/>
      <c r="G6" s="11">
        <f>SUM(G2:G5)</f>
        <v>1</v>
      </c>
      <c r="H6" s="11">
        <f>SUM(H2:H5)</f>
        <v>2</v>
      </c>
      <c r="I6" s="11">
        <f>SUM(I2:I5)</f>
        <v>0</v>
      </c>
      <c r="J6" s="14">
        <f>(G6+(I6/2))/(G6+H6+I6)</f>
        <v>0.33333333333333331</v>
      </c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5">
        <f>AVERAGE(D2:D5)</f>
        <v>22.666666666666668</v>
      </c>
      <c r="E7" s="15">
        <f>AVERAGE(E2:E5)</f>
        <v>37.333333333333336</v>
      </c>
      <c r="F7" s="16">
        <f>D7-E7</f>
        <v>-14.666666666666668</v>
      </c>
      <c r="G7" s="11"/>
      <c r="H7" s="11"/>
      <c r="I7" s="11"/>
      <c r="J7" s="11"/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</sheetData>
  <conditionalFormatting sqref="F7">
    <cfRule type="cellIs" dxfId="1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"/>
  <sheetViews>
    <sheetView workbookViewId="0">
      <pane ySplit="1" topLeftCell="A2" activePane="bottomLeft" state="frozen"/>
      <selection pane="bottomLeft" activeCell="N15" sqref="N15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1978</v>
      </c>
      <c r="B2" s="47">
        <v>42614</v>
      </c>
      <c r="C2" s="48" t="s">
        <v>80</v>
      </c>
      <c r="D2" s="49">
        <v>6</v>
      </c>
      <c r="E2" s="49">
        <v>23</v>
      </c>
      <c r="F2" s="49" t="s">
        <v>7</v>
      </c>
      <c r="G2" s="49"/>
      <c r="H2" s="49">
        <v>1</v>
      </c>
      <c r="I2" s="49"/>
      <c r="J2" s="49"/>
      <c r="K2" s="49" t="s">
        <v>20</v>
      </c>
      <c r="L2" s="50" t="s">
        <v>25</v>
      </c>
      <c r="M2" s="50" t="s">
        <v>39</v>
      </c>
      <c r="N2" s="48" t="s">
        <v>81</v>
      </c>
      <c r="O2" s="50"/>
    </row>
    <row r="3" spans="1:254" s="51" customFormat="1" ht="14.25" customHeight="1" x14ac:dyDescent="0.25">
      <c r="A3" s="46">
        <v>1979</v>
      </c>
      <c r="B3" s="47">
        <v>42620</v>
      </c>
      <c r="C3" s="48" t="s">
        <v>80</v>
      </c>
      <c r="D3" s="49">
        <v>6</v>
      </c>
      <c r="E3" s="49">
        <v>9</v>
      </c>
      <c r="F3" s="49" t="s">
        <v>7</v>
      </c>
      <c r="G3" s="49"/>
      <c r="H3" s="49">
        <v>1</v>
      </c>
      <c r="I3" s="49"/>
      <c r="J3" s="49"/>
      <c r="K3" s="49" t="s">
        <v>22</v>
      </c>
      <c r="L3" s="50" t="s">
        <v>23</v>
      </c>
      <c r="M3" s="50"/>
      <c r="N3" s="48" t="s">
        <v>81</v>
      </c>
      <c r="O3" s="50"/>
    </row>
    <row r="4" spans="1:254" s="12" customFormat="1" ht="14.25" customHeight="1" x14ac:dyDescent="0.2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3">
        <f>SUM(D2:D4)</f>
        <v>12</v>
      </c>
      <c r="E5" s="13">
        <f>SUM(E2:E4)</f>
        <v>32</v>
      </c>
      <c r="F5" s="11"/>
      <c r="G5" s="11">
        <f>SUM(G2:G4)</f>
        <v>0</v>
      </c>
      <c r="H5" s="11">
        <f>SUM(H2:H4)</f>
        <v>2</v>
      </c>
      <c r="I5" s="11">
        <f>SUM(I2:I4)</f>
        <v>0</v>
      </c>
      <c r="J5" s="14">
        <f>(G5+(I5/2))/(G5+H5+I5)</f>
        <v>0</v>
      </c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5">
        <f>AVERAGE(D2:D4)</f>
        <v>6</v>
      </c>
      <c r="E6" s="15">
        <f>AVERAGE(E2:E4)</f>
        <v>16</v>
      </c>
      <c r="F6" s="16">
        <f>D6-E6</f>
        <v>-10</v>
      </c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</sheetData>
  <conditionalFormatting sqref="F6">
    <cfRule type="cellIs" dxfId="1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C20" sqref="C20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1977</v>
      </c>
      <c r="B2" s="47">
        <v>42671</v>
      </c>
      <c r="C2" s="48" t="s">
        <v>137</v>
      </c>
      <c r="D2" s="49">
        <v>35</v>
      </c>
      <c r="E2" s="49">
        <v>38</v>
      </c>
      <c r="F2" s="49" t="s">
        <v>7</v>
      </c>
      <c r="G2" s="49"/>
      <c r="H2" s="49">
        <v>1</v>
      </c>
      <c r="I2" s="49"/>
      <c r="J2" s="49"/>
      <c r="K2" s="49" t="s">
        <v>22</v>
      </c>
      <c r="L2" s="50" t="s">
        <v>23</v>
      </c>
      <c r="M2" s="50"/>
      <c r="N2" s="48" t="s">
        <v>81</v>
      </c>
      <c r="O2" s="50"/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35</v>
      </c>
      <c r="E4" s="13">
        <f>SUM(E2:E3)</f>
        <v>38</v>
      </c>
      <c r="F4" s="11"/>
      <c r="G4" s="11">
        <f>SUM(G2:G3)</f>
        <v>0</v>
      </c>
      <c r="H4" s="11">
        <f>SUM(H2:H3)</f>
        <v>1</v>
      </c>
      <c r="I4" s="11">
        <f>SUM(I2:I3)</f>
        <v>0</v>
      </c>
      <c r="J4" s="14">
        <f>(G4+(I4/2))/(G4+H4+I4)</f>
        <v>0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35</v>
      </c>
      <c r="E5" s="15">
        <f>AVERAGE(E2:E3)</f>
        <v>38</v>
      </c>
      <c r="F5" s="16">
        <f>D5-E5</f>
        <v>-3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sortState ref="A2:O420">
    <sortCondition ref="C420"/>
  </sortState>
  <conditionalFormatting sqref="F5">
    <cfRule type="cellIs" dxfId="5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39"/>
  <sheetViews>
    <sheetView workbookViewId="0">
      <pane ySplit="1" topLeftCell="A14" activePane="bottomLeft" state="frozen"/>
      <selection pane="bottomLeft" activeCell="C45" sqref="C45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1978</v>
      </c>
      <c r="B2" s="47">
        <v>42677</v>
      </c>
      <c r="C2" s="48" t="s">
        <v>82</v>
      </c>
      <c r="D2" s="49">
        <v>0</v>
      </c>
      <c r="E2" s="49">
        <v>21</v>
      </c>
      <c r="F2" s="49" t="s">
        <v>7</v>
      </c>
      <c r="G2" s="49"/>
      <c r="H2" s="49">
        <v>1</v>
      </c>
      <c r="I2" s="49"/>
      <c r="J2" s="49"/>
      <c r="K2" s="49" t="s">
        <v>20</v>
      </c>
      <c r="L2" s="50" t="s">
        <v>23</v>
      </c>
      <c r="M2" s="50"/>
      <c r="N2" s="48" t="s">
        <v>81</v>
      </c>
      <c r="O2" s="50"/>
    </row>
    <row r="3" spans="1:15" s="51" customFormat="1" ht="14.25" customHeight="1" x14ac:dyDescent="0.25">
      <c r="A3" s="46">
        <v>1979</v>
      </c>
      <c r="B3" s="47">
        <v>42683</v>
      </c>
      <c r="C3" s="48" t="s">
        <v>82</v>
      </c>
      <c r="D3" s="49">
        <v>0</v>
      </c>
      <c r="E3" s="49">
        <v>6</v>
      </c>
      <c r="F3" s="49" t="s">
        <v>7</v>
      </c>
      <c r="G3" s="49"/>
      <c r="H3" s="49">
        <v>1</v>
      </c>
      <c r="I3" s="49"/>
      <c r="J3" s="49"/>
      <c r="K3" s="49" t="s">
        <v>22</v>
      </c>
      <c r="L3" s="50" t="s">
        <v>23</v>
      </c>
      <c r="M3" s="50"/>
      <c r="N3" s="48" t="s">
        <v>81</v>
      </c>
      <c r="O3" s="50"/>
    </row>
    <row r="4" spans="1:15" s="51" customFormat="1" ht="14.25" customHeight="1" x14ac:dyDescent="0.25">
      <c r="A4" s="46">
        <v>1980</v>
      </c>
      <c r="B4" s="47">
        <v>42681</v>
      </c>
      <c r="C4" s="48" t="s">
        <v>82</v>
      </c>
      <c r="D4" s="49">
        <v>14</v>
      </c>
      <c r="E4" s="49">
        <v>13</v>
      </c>
      <c r="F4" s="49" t="s">
        <v>6</v>
      </c>
      <c r="G4" s="49">
        <v>1</v>
      </c>
      <c r="H4" s="49"/>
      <c r="I4" s="49"/>
      <c r="J4" s="49"/>
      <c r="K4" s="49" t="s">
        <v>20</v>
      </c>
      <c r="L4" s="50" t="s">
        <v>23</v>
      </c>
      <c r="M4" s="50"/>
      <c r="N4" s="48" t="s">
        <v>81</v>
      </c>
      <c r="O4" s="50"/>
    </row>
    <row r="5" spans="1:15" s="51" customFormat="1" ht="14.25" customHeight="1" x14ac:dyDescent="0.25">
      <c r="A5" s="46">
        <v>1981</v>
      </c>
      <c r="B5" s="47">
        <v>42680</v>
      </c>
      <c r="C5" s="48" t="s">
        <v>82</v>
      </c>
      <c r="D5" s="49">
        <v>0</v>
      </c>
      <c r="E5" s="49">
        <v>3</v>
      </c>
      <c r="F5" s="49" t="s">
        <v>7</v>
      </c>
      <c r="G5" s="49"/>
      <c r="H5" s="49">
        <v>1</v>
      </c>
      <c r="I5" s="49"/>
      <c r="J5" s="49"/>
      <c r="K5" s="49" t="s">
        <v>22</v>
      </c>
      <c r="L5" s="50" t="s">
        <v>23</v>
      </c>
      <c r="M5" s="50"/>
      <c r="N5" s="48" t="s">
        <v>81</v>
      </c>
      <c r="O5" s="50"/>
    </row>
    <row r="6" spans="1:15" s="51" customFormat="1" ht="14.25" customHeight="1" x14ac:dyDescent="0.25">
      <c r="A6" s="46">
        <v>1982</v>
      </c>
      <c r="B6" s="47">
        <v>42679</v>
      </c>
      <c r="C6" s="48" t="s">
        <v>82</v>
      </c>
      <c r="D6" s="49">
        <v>14</v>
      </c>
      <c r="E6" s="49">
        <v>0</v>
      </c>
      <c r="F6" s="49" t="s">
        <v>6</v>
      </c>
      <c r="G6" s="49">
        <v>1</v>
      </c>
      <c r="H6" s="49"/>
      <c r="I6" s="49"/>
      <c r="J6" s="49"/>
      <c r="K6" s="49" t="s">
        <v>20</v>
      </c>
      <c r="L6" s="50" t="s">
        <v>23</v>
      </c>
      <c r="M6" s="50"/>
      <c r="N6" s="48" t="s">
        <v>81</v>
      </c>
      <c r="O6" s="50"/>
    </row>
    <row r="7" spans="1:15" s="51" customFormat="1" ht="14.25" customHeight="1" x14ac:dyDescent="0.25">
      <c r="A7" s="46">
        <v>1983</v>
      </c>
      <c r="B7" s="47">
        <v>42678</v>
      </c>
      <c r="C7" s="48" t="s">
        <v>82</v>
      </c>
      <c r="D7" s="49">
        <v>16</v>
      </c>
      <c r="E7" s="49">
        <v>14</v>
      </c>
      <c r="F7" s="49" t="s">
        <v>6</v>
      </c>
      <c r="G7" s="49">
        <v>1</v>
      </c>
      <c r="H7" s="49"/>
      <c r="I7" s="49"/>
      <c r="J7" s="49"/>
      <c r="K7" s="49" t="s">
        <v>22</v>
      </c>
      <c r="L7" s="50" t="s">
        <v>23</v>
      </c>
      <c r="M7" s="50"/>
      <c r="N7" s="48" t="s">
        <v>81</v>
      </c>
      <c r="O7" s="50"/>
    </row>
    <row r="8" spans="1:15" s="51" customFormat="1" ht="14.25" customHeight="1" x14ac:dyDescent="0.25">
      <c r="A8" s="46">
        <v>1984</v>
      </c>
      <c r="B8" s="47">
        <v>42683</v>
      </c>
      <c r="C8" s="48" t="s">
        <v>82</v>
      </c>
      <c r="D8" s="49">
        <v>0</v>
      </c>
      <c r="E8" s="49">
        <v>40</v>
      </c>
      <c r="F8" s="49" t="s">
        <v>7</v>
      </c>
      <c r="G8" s="49"/>
      <c r="H8" s="49">
        <v>1</v>
      </c>
      <c r="I8" s="49"/>
      <c r="J8" s="49"/>
      <c r="K8" s="49" t="s">
        <v>20</v>
      </c>
      <c r="L8" s="50" t="s">
        <v>23</v>
      </c>
      <c r="M8" s="50"/>
      <c r="N8" s="48" t="s">
        <v>81</v>
      </c>
      <c r="O8" s="50"/>
    </row>
    <row r="9" spans="1:15" s="51" customFormat="1" ht="14.25" customHeight="1" x14ac:dyDescent="0.25">
      <c r="A9" s="46">
        <v>1985</v>
      </c>
      <c r="B9" s="47">
        <v>42682</v>
      </c>
      <c r="C9" s="48" t="s">
        <v>82</v>
      </c>
      <c r="D9" s="49">
        <v>0</v>
      </c>
      <c r="E9" s="49">
        <v>49</v>
      </c>
      <c r="F9" s="49" t="s">
        <v>7</v>
      </c>
      <c r="G9" s="49"/>
      <c r="H9" s="49">
        <v>1</v>
      </c>
      <c r="I9" s="49"/>
      <c r="J9" s="49"/>
      <c r="K9" s="49" t="s">
        <v>20</v>
      </c>
      <c r="L9" s="50" t="s">
        <v>23</v>
      </c>
      <c r="M9" s="50"/>
      <c r="N9" s="48" t="s">
        <v>90</v>
      </c>
      <c r="O9" s="50"/>
    </row>
    <row r="10" spans="1:15" s="51" customFormat="1" ht="14.25" customHeight="1" x14ac:dyDescent="0.25">
      <c r="A10" s="46">
        <v>1988</v>
      </c>
      <c r="B10" s="47">
        <v>42615</v>
      </c>
      <c r="C10" s="48" t="s">
        <v>82</v>
      </c>
      <c r="D10" s="49">
        <v>21</v>
      </c>
      <c r="E10" s="49">
        <v>47</v>
      </c>
      <c r="F10" s="49" t="s">
        <v>7</v>
      </c>
      <c r="G10" s="49"/>
      <c r="H10" s="49">
        <v>1</v>
      </c>
      <c r="I10" s="49"/>
      <c r="J10" s="49"/>
      <c r="K10" s="49" t="s">
        <v>22</v>
      </c>
      <c r="L10" s="50" t="s">
        <v>23</v>
      </c>
      <c r="M10" s="50"/>
      <c r="N10" s="48" t="s">
        <v>90</v>
      </c>
      <c r="O10" s="50"/>
    </row>
    <row r="11" spans="1:15" s="51" customFormat="1" ht="14.25" customHeight="1" x14ac:dyDescent="0.25">
      <c r="A11" s="46">
        <v>1989</v>
      </c>
      <c r="B11" s="47">
        <v>42614</v>
      </c>
      <c r="C11" s="48" t="s">
        <v>82</v>
      </c>
      <c r="D11" s="49">
        <v>7</v>
      </c>
      <c r="E11" s="49">
        <v>35</v>
      </c>
      <c r="F11" s="49" t="s">
        <v>7</v>
      </c>
      <c r="G11" s="49"/>
      <c r="H11" s="49">
        <v>1</v>
      </c>
      <c r="I11" s="49"/>
      <c r="J11" s="49"/>
      <c r="K11" s="49" t="s">
        <v>20</v>
      </c>
      <c r="L11" s="50" t="s">
        <v>23</v>
      </c>
      <c r="M11" s="50"/>
      <c r="N11" s="48" t="s">
        <v>90</v>
      </c>
      <c r="O11" s="50"/>
    </row>
    <row r="12" spans="1:15" s="51" customFormat="1" ht="14.25" customHeight="1" x14ac:dyDescent="0.25">
      <c r="A12" s="46">
        <v>1996</v>
      </c>
      <c r="B12" s="47">
        <v>42640</v>
      </c>
      <c r="C12" s="48" t="s">
        <v>82</v>
      </c>
      <c r="D12" s="49">
        <v>28</v>
      </c>
      <c r="E12" s="49">
        <v>0</v>
      </c>
      <c r="F12" s="49" t="s">
        <v>6</v>
      </c>
      <c r="G12" s="49">
        <v>1</v>
      </c>
      <c r="H12" s="49"/>
      <c r="I12" s="49"/>
      <c r="J12" s="49"/>
      <c r="K12" s="49" t="s">
        <v>22</v>
      </c>
      <c r="L12" s="50" t="s">
        <v>23</v>
      </c>
      <c r="M12" s="50"/>
      <c r="N12" s="48" t="s">
        <v>132</v>
      </c>
      <c r="O12" s="50"/>
    </row>
    <row r="13" spans="1:15" s="51" customFormat="1" ht="14.25" customHeight="1" x14ac:dyDescent="0.25">
      <c r="A13" s="46">
        <v>1997</v>
      </c>
      <c r="B13" s="47">
        <v>42639</v>
      </c>
      <c r="C13" s="48" t="s">
        <v>82</v>
      </c>
      <c r="D13" s="49">
        <v>9</v>
      </c>
      <c r="E13" s="49">
        <v>7</v>
      </c>
      <c r="F13" s="49" t="s">
        <v>6</v>
      </c>
      <c r="G13" s="49">
        <v>1</v>
      </c>
      <c r="H13" s="49"/>
      <c r="I13" s="49"/>
      <c r="J13" s="49"/>
      <c r="K13" s="49" t="s">
        <v>20</v>
      </c>
      <c r="L13" s="50" t="s">
        <v>23</v>
      </c>
      <c r="M13" s="50"/>
      <c r="N13" s="48" t="s">
        <v>132</v>
      </c>
      <c r="O13" s="50"/>
    </row>
    <row r="14" spans="1:15" s="51" customFormat="1" ht="14.25" customHeight="1" x14ac:dyDescent="0.25">
      <c r="A14" s="46">
        <v>1998</v>
      </c>
      <c r="B14" s="47">
        <v>42638</v>
      </c>
      <c r="C14" s="48" t="s">
        <v>82</v>
      </c>
      <c r="D14" s="49">
        <v>41</v>
      </c>
      <c r="E14" s="49">
        <v>0</v>
      </c>
      <c r="F14" s="49" t="s">
        <v>6</v>
      </c>
      <c r="G14" s="49">
        <v>1</v>
      </c>
      <c r="H14" s="49"/>
      <c r="I14" s="49"/>
      <c r="J14" s="49"/>
      <c r="K14" s="49" t="s">
        <v>22</v>
      </c>
      <c r="L14" s="50" t="s">
        <v>23</v>
      </c>
      <c r="M14" s="50"/>
      <c r="N14" s="48" t="s">
        <v>132</v>
      </c>
      <c r="O14" s="50"/>
    </row>
    <row r="15" spans="1:15" s="51" customFormat="1" ht="14.25" customHeight="1" x14ac:dyDescent="0.25">
      <c r="A15" s="46">
        <v>1999</v>
      </c>
      <c r="B15" s="47">
        <v>42665</v>
      </c>
      <c r="C15" s="48" t="s">
        <v>82</v>
      </c>
      <c r="D15" s="49">
        <v>3</v>
      </c>
      <c r="E15" s="49">
        <v>10</v>
      </c>
      <c r="F15" s="49" t="s">
        <v>7</v>
      </c>
      <c r="G15" s="49"/>
      <c r="H15" s="49">
        <v>1</v>
      </c>
      <c r="I15" s="49"/>
      <c r="J15" s="49"/>
      <c r="K15" s="49" t="s">
        <v>20</v>
      </c>
      <c r="L15" s="50" t="s">
        <v>23</v>
      </c>
      <c r="M15" s="50"/>
      <c r="N15" s="48" t="s">
        <v>133</v>
      </c>
      <c r="O15" s="50"/>
    </row>
    <row r="16" spans="1:15" s="51" customFormat="1" ht="14.25" customHeight="1" x14ac:dyDescent="0.25">
      <c r="A16" s="46">
        <v>2000</v>
      </c>
      <c r="B16" s="47">
        <v>42663</v>
      </c>
      <c r="C16" s="48" t="s">
        <v>82</v>
      </c>
      <c r="D16" s="49">
        <v>7</v>
      </c>
      <c r="E16" s="49">
        <v>21</v>
      </c>
      <c r="F16" s="49" t="s">
        <v>7</v>
      </c>
      <c r="G16" s="49"/>
      <c r="H16" s="49">
        <v>1</v>
      </c>
      <c r="I16" s="49"/>
      <c r="J16" s="49"/>
      <c r="K16" s="49" t="s">
        <v>22</v>
      </c>
      <c r="L16" s="50" t="s">
        <v>23</v>
      </c>
      <c r="M16" s="50"/>
      <c r="N16" s="48" t="s">
        <v>133</v>
      </c>
      <c r="O16" s="50"/>
    </row>
    <row r="17" spans="1:15" s="51" customFormat="1" ht="14.25" customHeight="1" x14ac:dyDescent="0.25">
      <c r="A17" s="46">
        <v>2001</v>
      </c>
      <c r="B17" s="47">
        <v>42656</v>
      </c>
      <c r="C17" s="48" t="s">
        <v>82</v>
      </c>
      <c r="D17" s="49">
        <v>27</v>
      </c>
      <c r="E17" s="49">
        <v>31</v>
      </c>
      <c r="F17" s="49" t="s">
        <v>7</v>
      </c>
      <c r="G17" s="49"/>
      <c r="H17" s="49">
        <v>1</v>
      </c>
      <c r="I17" s="49"/>
      <c r="J17" s="49"/>
      <c r="K17" s="49" t="s">
        <v>22</v>
      </c>
      <c r="L17" s="50" t="s">
        <v>23</v>
      </c>
      <c r="M17" s="50"/>
      <c r="N17" s="48" t="s">
        <v>134</v>
      </c>
      <c r="O17" s="50"/>
    </row>
    <row r="18" spans="1:15" s="51" customFormat="1" ht="14.25" customHeight="1" x14ac:dyDescent="0.25">
      <c r="A18" s="46">
        <v>2001</v>
      </c>
      <c r="B18" s="47">
        <v>42683</v>
      </c>
      <c r="C18" s="48" t="s">
        <v>82</v>
      </c>
      <c r="D18" s="49">
        <v>12</v>
      </c>
      <c r="E18" s="49">
        <v>30</v>
      </c>
      <c r="F18" s="49" t="s">
        <v>7</v>
      </c>
      <c r="G18" s="49"/>
      <c r="H18" s="49">
        <v>1</v>
      </c>
      <c r="I18" s="49"/>
      <c r="J18" s="49"/>
      <c r="K18" s="49" t="s">
        <v>20</v>
      </c>
      <c r="L18" s="50" t="s">
        <v>23</v>
      </c>
      <c r="M18" s="50"/>
      <c r="N18" s="48" t="s">
        <v>134</v>
      </c>
      <c r="O18" s="50"/>
    </row>
    <row r="19" spans="1:15" s="51" customFormat="1" ht="14.25" customHeight="1" x14ac:dyDescent="0.25">
      <c r="A19" s="46">
        <v>2002</v>
      </c>
      <c r="B19" s="47">
        <v>42671</v>
      </c>
      <c r="C19" s="48" t="s">
        <v>82</v>
      </c>
      <c r="D19" s="49">
        <v>7</v>
      </c>
      <c r="E19" s="49">
        <v>13</v>
      </c>
      <c r="F19" s="49" t="s">
        <v>7</v>
      </c>
      <c r="G19" s="49"/>
      <c r="H19" s="49">
        <v>1</v>
      </c>
      <c r="I19" s="49"/>
      <c r="J19" s="49"/>
      <c r="K19" s="49" t="s">
        <v>20</v>
      </c>
      <c r="L19" s="50" t="s">
        <v>23</v>
      </c>
      <c r="M19" s="50"/>
      <c r="N19" s="48" t="s">
        <v>99</v>
      </c>
      <c r="O19" s="50"/>
    </row>
    <row r="20" spans="1:15" s="51" customFormat="1" ht="14.25" customHeight="1" x14ac:dyDescent="0.25">
      <c r="A20" s="46">
        <v>2002</v>
      </c>
      <c r="B20" s="47">
        <v>42689</v>
      </c>
      <c r="C20" s="48" t="s">
        <v>82</v>
      </c>
      <c r="D20" s="49">
        <v>0</v>
      </c>
      <c r="E20" s="49">
        <v>6</v>
      </c>
      <c r="F20" s="49" t="s">
        <v>7</v>
      </c>
      <c r="G20" s="49"/>
      <c r="H20" s="49">
        <v>1</v>
      </c>
      <c r="I20" s="49"/>
      <c r="J20" s="49" t="s">
        <v>62</v>
      </c>
      <c r="K20" s="49" t="s">
        <v>22</v>
      </c>
      <c r="L20" s="50" t="s">
        <v>23</v>
      </c>
      <c r="M20" s="50"/>
      <c r="N20" s="48" t="s">
        <v>99</v>
      </c>
      <c r="O20" s="50"/>
    </row>
    <row r="21" spans="1:15" s="51" customFormat="1" ht="14.25" customHeight="1" x14ac:dyDescent="0.25">
      <c r="A21" s="46">
        <v>2003</v>
      </c>
      <c r="B21" s="47">
        <v>42654</v>
      </c>
      <c r="C21" s="48" t="s">
        <v>82</v>
      </c>
      <c r="D21" s="49">
        <v>10</v>
      </c>
      <c r="E21" s="49">
        <v>21</v>
      </c>
      <c r="F21" s="49" t="s">
        <v>7</v>
      </c>
      <c r="G21" s="49"/>
      <c r="H21" s="49">
        <v>1</v>
      </c>
      <c r="I21" s="49"/>
      <c r="J21" s="49"/>
      <c r="K21" s="49" t="s">
        <v>22</v>
      </c>
      <c r="L21" s="50" t="s">
        <v>23</v>
      </c>
      <c r="M21" s="50"/>
      <c r="N21" s="48" t="s">
        <v>99</v>
      </c>
      <c r="O21" s="50"/>
    </row>
    <row r="22" spans="1:15" s="51" customFormat="1" ht="14.25" customHeight="1" x14ac:dyDescent="0.25">
      <c r="A22" s="46">
        <v>2003</v>
      </c>
      <c r="B22" s="47">
        <v>42682</v>
      </c>
      <c r="C22" s="48" t="s">
        <v>82</v>
      </c>
      <c r="D22" s="49">
        <v>11</v>
      </c>
      <c r="E22" s="49">
        <v>28</v>
      </c>
      <c r="F22" s="49" t="s">
        <v>7</v>
      </c>
      <c r="G22" s="49"/>
      <c r="H22" s="49">
        <v>1</v>
      </c>
      <c r="I22" s="49"/>
      <c r="J22" s="49"/>
      <c r="K22" s="49" t="s">
        <v>20</v>
      </c>
      <c r="L22" s="50" t="s">
        <v>23</v>
      </c>
      <c r="M22" s="50"/>
      <c r="N22" s="48" t="s">
        <v>99</v>
      </c>
      <c r="O22" s="50"/>
    </row>
    <row r="23" spans="1:15" s="51" customFormat="1" ht="14.25" customHeight="1" x14ac:dyDescent="0.25">
      <c r="A23" s="46">
        <v>2004</v>
      </c>
      <c r="B23" s="47">
        <v>42658</v>
      </c>
      <c r="C23" s="48" t="s">
        <v>82</v>
      </c>
      <c r="D23" s="49">
        <v>14</v>
      </c>
      <c r="E23" s="49">
        <v>21</v>
      </c>
      <c r="F23" s="49" t="s">
        <v>7</v>
      </c>
      <c r="G23" s="49"/>
      <c r="H23" s="49">
        <v>1</v>
      </c>
      <c r="I23" s="49"/>
      <c r="J23" s="49"/>
      <c r="K23" s="49" t="s">
        <v>20</v>
      </c>
      <c r="L23" s="50" t="s">
        <v>23</v>
      </c>
      <c r="M23" s="50"/>
      <c r="N23" s="48" t="s">
        <v>99</v>
      </c>
      <c r="O23" s="50"/>
    </row>
    <row r="24" spans="1:15" s="51" customFormat="1" ht="14.25" customHeight="1" x14ac:dyDescent="0.25">
      <c r="A24" s="46">
        <v>2004</v>
      </c>
      <c r="B24" s="47">
        <v>42687</v>
      </c>
      <c r="C24" s="48" t="s">
        <v>82</v>
      </c>
      <c r="D24" s="49">
        <v>21</v>
      </c>
      <c r="E24" s="49">
        <v>12</v>
      </c>
      <c r="F24" s="49" t="s">
        <v>6</v>
      </c>
      <c r="G24" s="49">
        <v>1</v>
      </c>
      <c r="H24" s="49"/>
      <c r="I24" s="49"/>
      <c r="J24" s="49"/>
      <c r="K24" s="49" t="s">
        <v>22</v>
      </c>
      <c r="L24" s="50" t="s">
        <v>23</v>
      </c>
      <c r="M24" s="50"/>
      <c r="N24" s="48" t="s">
        <v>99</v>
      </c>
      <c r="O24" s="50"/>
    </row>
    <row r="25" spans="1:15" s="51" customFormat="1" ht="14.25" customHeight="1" x14ac:dyDescent="0.25">
      <c r="A25" s="46">
        <v>2005</v>
      </c>
      <c r="B25" s="47">
        <v>42660</v>
      </c>
      <c r="C25" s="48" t="s">
        <v>82</v>
      </c>
      <c r="D25" s="49">
        <v>23</v>
      </c>
      <c r="E25" s="49">
        <v>21</v>
      </c>
      <c r="F25" s="49" t="s">
        <v>6</v>
      </c>
      <c r="G25" s="49">
        <v>1</v>
      </c>
      <c r="H25" s="49"/>
      <c r="I25" s="49"/>
      <c r="J25" s="49"/>
      <c r="K25" s="49" t="s">
        <v>22</v>
      </c>
      <c r="L25" s="50" t="s">
        <v>23</v>
      </c>
      <c r="M25" s="50"/>
      <c r="N25" s="48" t="s">
        <v>99</v>
      </c>
      <c r="O25" s="50"/>
    </row>
    <row r="26" spans="1:15" s="51" customFormat="1" ht="14.25" customHeight="1" x14ac:dyDescent="0.25">
      <c r="A26" s="46">
        <v>2006</v>
      </c>
      <c r="B26" s="47">
        <v>42657</v>
      </c>
      <c r="C26" s="48" t="s">
        <v>82</v>
      </c>
      <c r="D26" s="49">
        <v>29</v>
      </c>
      <c r="E26" s="49">
        <v>6</v>
      </c>
      <c r="F26" s="49" t="s">
        <v>6</v>
      </c>
      <c r="G26" s="49">
        <v>1</v>
      </c>
      <c r="H26" s="49"/>
      <c r="I26" s="49"/>
      <c r="J26" s="49"/>
      <c r="K26" s="49" t="s">
        <v>20</v>
      </c>
      <c r="L26" s="50" t="s">
        <v>23</v>
      </c>
      <c r="M26" s="50"/>
      <c r="N26" s="48" t="s">
        <v>99</v>
      </c>
      <c r="O26" s="50"/>
    </row>
    <row r="27" spans="1:15" s="51" customFormat="1" ht="14.25" customHeight="1" x14ac:dyDescent="0.25">
      <c r="A27" s="46">
        <v>2007</v>
      </c>
      <c r="B27" s="47">
        <v>42683</v>
      </c>
      <c r="C27" s="48" t="s">
        <v>82</v>
      </c>
      <c r="D27" s="49">
        <v>34</v>
      </c>
      <c r="E27" s="49">
        <v>14</v>
      </c>
      <c r="F27" s="49" t="s">
        <v>6</v>
      </c>
      <c r="G27" s="49">
        <v>1</v>
      </c>
      <c r="H27" s="49"/>
      <c r="I27" s="49"/>
      <c r="J27" s="49"/>
      <c r="K27" s="49" t="s">
        <v>22</v>
      </c>
      <c r="L27" s="50" t="s">
        <v>23</v>
      </c>
      <c r="M27" s="50"/>
      <c r="N27" s="48" t="s">
        <v>99</v>
      </c>
      <c r="O27" s="50"/>
    </row>
    <row r="28" spans="1:15" s="51" customFormat="1" ht="14.25" customHeight="1" x14ac:dyDescent="0.25">
      <c r="A28" s="46">
        <v>2008</v>
      </c>
      <c r="B28" s="47">
        <v>42681</v>
      </c>
      <c r="C28" s="48" t="s">
        <v>82</v>
      </c>
      <c r="D28" s="49">
        <v>28</v>
      </c>
      <c r="E28" s="49">
        <v>21</v>
      </c>
      <c r="F28" s="49" t="s">
        <v>6</v>
      </c>
      <c r="G28" s="49">
        <v>1</v>
      </c>
      <c r="H28" s="49"/>
      <c r="I28" s="49"/>
      <c r="J28" s="49"/>
      <c r="K28" s="49" t="s">
        <v>20</v>
      </c>
      <c r="L28" s="50" t="s">
        <v>23</v>
      </c>
      <c r="M28" s="50"/>
      <c r="N28" s="48" t="s">
        <v>99</v>
      </c>
      <c r="O28" s="50"/>
    </row>
    <row r="29" spans="1:15" s="51" customFormat="1" ht="14.25" customHeight="1" x14ac:dyDescent="0.25">
      <c r="A29" s="46">
        <v>2009</v>
      </c>
      <c r="B29" s="47">
        <v>42638</v>
      </c>
      <c r="C29" s="48" t="s">
        <v>82</v>
      </c>
      <c r="D29" s="49">
        <v>26</v>
      </c>
      <c r="E29" s="49">
        <v>28</v>
      </c>
      <c r="F29" s="49" t="s">
        <v>7</v>
      </c>
      <c r="G29" s="49"/>
      <c r="H29" s="49">
        <v>1</v>
      </c>
      <c r="I29" s="49"/>
      <c r="J29" s="49"/>
      <c r="K29" s="49" t="s">
        <v>20</v>
      </c>
      <c r="L29" s="50" t="s">
        <v>23</v>
      </c>
      <c r="M29" s="50"/>
      <c r="N29" s="48" t="s">
        <v>99</v>
      </c>
      <c r="O29" s="50"/>
    </row>
    <row r="30" spans="1:15" s="51" customFormat="1" ht="14.25" customHeight="1" x14ac:dyDescent="0.25">
      <c r="A30" s="46">
        <v>2010</v>
      </c>
      <c r="B30" s="47">
        <v>42637</v>
      </c>
      <c r="C30" s="48" t="s">
        <v>82</v>
      </c>
      <c r="D30" s="49">
        <v>27</v>
      </c>
      <c r="E30" s="49">
        <v>14</v>
      </c>
      <c r="F30" s="49" t="s">
        <v>6</v>
      </c>
      <c r="G30" s="49">
        <v>1</v>
      </c>
      <c r="H30" s="49"/>
      <c r="I30" s="49"/>
      <c r="J30" s="49"/>
      <c r="K30" s="49" t="s">
        <v>22</v>
      </c>
      <c r="L30" s="50" t="s">
        <v>23</v>
      </c>
      <c r="M30" s="50"/>
      <c r="N30" s="48" t="s">
        <v>99</v>
      </c>
      <c r="O30" s="50"/>
    </row>
    <row r="31" spans="1:15" s="51" customFormat="1" ht="14.25" customHeight="1" x14ac:dyDescent="0.25">
      <c r="A31" s="46">
        <v>2011</v>
      </c>
      <c r="B31" s="47">
        <v>42639</v>
      </c>
      <c r="C31" s="48" t="s">
        <v>82</v>
      </c>
      <c r="D31" s="49">
        <v>42</v>
      </c>
      <c r="E31" s="49">
        <v>7</v>
      </c>
      <c r="F31" s="49" t="s">
        <v>6</v>
      </c>
      <c r="G31" s="49">
        <v>1</v>
      </c>
      <c r="H31" s="49"/>
      <c r="I31" s="49"/>
      <c r="J31" s="49"/>
      <c r="K31" s="49" t="s">
        <v>22</v>
      </c>
      <c r="L31" s="50" t="s">
        <v>23</v>
      </c>
      <c r="M31" s="50" t="s">
        <v>119</v>
      </c>
      <c r="N31" s="48" t="s">
        <v>99</v>
      </c>
      <c r="O31" s="50"/>
    </row>
    <row r="32" spans="1:15" s="51" customFormat="1" ht="14.25" customHeight="1" x14ac:dyDescent="0.25">
      <c r="A32" s="46">
        <v>2012</v>
      </c>
      <c r="B32" s="47">
        <v>42634</v>
      </c>
      <c r="C32" s="48" t="s">
        <v>82</v>
      </c>
      <c r="D32" s="49">
        <v>26</v>
      </c>
      <c r="E32" s="49">
        <v>30</v>
      </c>
      <c r="F32" s="49" t="s">
        <v>7</v>
      </c>
      <c r="G32" s="49"/>
      <c r="H32" s="49">
        <v>1</v>
      </c>
      <c r="I32" s="49"/>
      <c r="J32" s="49"/>
      <c r="K32" s="49" t="s">
        <v>20</v>
      </c>
      <c r="L32" s="50" t="s">
        <v>23</v>
      </c>
      <c r="M32" s="50"/>
      <c r="N32" s="48" t="s">
        <v>122</v>
      </c>
      <c r="O32" s="50"/>
    </row>
    <row r="33" spans="1:254" s="51" customFormat="1" ht="14.25" customHeight="1" x14ac:dyDescent="0.25">
      <c r="A33" s="46">
        <v>2013</v>
      </c>
      <c r="B33" s="47">
        <v>42682</v>
      </c>
      <c r="C33" s="48" t="s">
        <v>82</v>
      </c>
      <c r="D33" s="49">
        <v>0</v>
      </c>
      <c r="E33" s="49">
        <v>7</v>
      </c>
      <c r="F33" s="49" t="s">
        <v>7</v>
      </c>
      <c r="G33" s="49"/>
      <c r="H33" s="49">
        <v>1</v>
      </c>
      <c r="I33" s="49"/>
      <c r="J33" s="49"/>
      <c r="K33" s="49" t="s">
        <v>20</v>
      </c>
      <c r="L33" s="50" t="s">
        <v>23</v>
      </c>
      <c r="M33" s="50"/>
      <c r="N33" s="48" t="s">
        <v>122</v>
      </c>
      <c r="O33" s="50"/>
    </row>
    <row r="34" spans="1:254" s="51" customFormat="1" ht="14.25" customHeight="1" x14ac:dyDescent="0.25">
      <c r="A34" s="46">
        <v>2014</v>
      </c>
      <c r="B34" s="47">
        <v>42681</v>
      </c>
      <c r="C34" s="48" t="s">
        <v>82</v>
      </c>
      <c r="D34" s="49">
        <v>54</v>
      </c>
      <c r="E34" s="49">
        <v>28</v>
      </c>
      <c r="F34" s="49" t="s">
        <v>6</v>
      </c>
      <c r="G34" s="49">
        <v>1</v>
      </c>
      <c r="H34" s="49"/>
      <c r="I34" s="49"/>
      <c r="J34" s="49"/>
      <c r="K34" s="49" t="s">
        <v>22</v>
      </c>
      <c r="L34" s="50" t="s">
        <v>23</v>
      </c>
      <c r="M34" s="50" t="s">
        <v>119</v>
      </c>
      <c r="N34" s="48" t="s">
        <v>122</v>
      </c>
      <c r="O34" s="50"/>
    </row>
    <row r="35" spans="1:254" s="51" customFormat="1" ht="14.25" customHeight="1" x14ac:dyDescent="0.25">
      <c r="A35" s="46">
        <v>2015</v>
      </c>
      <c r="B35" s="47">
        <v>42680</v>
      </c>
      <c r="C35" s="48" t="s">
        <v>82</v>
      </c>
      <c r="D35" s="49">
        <v>14</v>
      </c>
      <c r="E35" s="49">
        <v>7</v>
      </c>
      <c r="F35" s="49" t="s">
        <v>6</v>
      </c>
      <c r="G35" s="49">
        <v>1</v>
      </c>
      <c r="H35" s="49"/>
      <c r="I35" s="49"/>
      <c r="J35" s="49"/>
      <c r="K35" s="49" t="s">
        <v>20</v>
      </c>
      <c r="L35" s="50" t="s">
        <v>23</v>
      </c>
      <c r="M35" s="50"/>
      <c r="N35" s="48" t="s">
        <v>124</v>
      </c>
      <c r="O35" s="50"/>
    </row>
    <row r="36" spans="1:254" s="51" customFormat="1" ht="14.25" customHeight="1" x14ac:dyDescent="0.25">
      <c r="A36" s="46">
        <v>2016</v>
      </c>
      <c r="B36" s="47">
        <v>42678</v>
      </c>
      <c r="C36" s="48" t="s">
        <v>82</v>
      </c>
      <c r="D36" s="49">
        <v>27</v>
      </c>
      <c r="E36" s="49">
        <v>24</v>
      </c>
      <c r="F36" s="49" t="s">
        <v>6</v>
      </c>
      <c r="G36" s="49">
        <v>1</v>
      </c>
      <c r="H36" s="49"/>
      <c r="I36" s="49"/>
      <c r="J36" s="49"/>
      <c r="K36" s="49" t="s">
        <v>22</v>
      </c>
      <c r="L36" s="50" t="s">
        <v>23</v>
      </c>
      <c r="M36" s="50" t="s">
        <v>119</v>
      </c>
      <c r="N36" s="48" t="s">
        <v>124</v>
      </c>
      <c r="O36" s="50"/>
    </row>
    <row r="37" spans="1:254" s="12" customFormat="1" ht="14.25" customHeight="1" x14ac:dyDescent="0.25">
      <c r="A37" s="8"/>
      <c r="B37" s="9"/>
      <c r="C37" s="10"/>
      <c r="D37" s="11"/>
      <c r="E37" s="11"/>
      <c r="F37" s="11"/>
      <c r="G37" s="11"/>
      <c r="H37" s="11"/>
      <c r="I37" s="11"/>
      <c r="J37" s="11"/>
      <c r="K37" s="11"/>
      <c r="N37" s="1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254" s="12" customFormat="1" ht="14.25" customHeight="1" x14ac:dyDescent="0.25">
      <c r="A38" s="8"/>
      <c r="B38" s="9"/>
      <c r="C38" s="10"/>
      <c r="D38" s="13">
        <f>SUM(D2:D37)</f>
        <v>592</v>
      </c>
      <c r="E38" s="13">
        <f>SUM(E2:E37)</f>
        <v>635</v>
      </c>
      <c r="F38" s="11"/>
      <c r="G38" s="11">
        <f>SUM(G2:G37)</f>
        <v>16</v>
      </c>
      <c r="H38" s="11">
        <f>SUM(H2:H37)</f>
        <v>19</v>
      </c>
      <c r="I38" s="11">
        <f>SUM(I2:I37)</f>
        <v>0</v>
      </c>
      <c r="J38" s="14">
        <f>(G38+(I38/2))/(G38+H38+I38)</f>
        <v>0.45714285714285713</v>
      </c>
      <c r="K38" s="11"/>
      <c r="N38" s="1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</row>
    <row r="39" spans="1:254" s="12" customFormat="1" ht="14.25" customHeight="1" x14ac:dyDescent="0.25">
      <c r="A39" s="8"/>
      <c r="B39" s="9"/>
      <c r="C39" s="10"/>
      <c r="D39" s="15">
        <f>AVERAGE(D2:D37)</f>
        <v>16.914285714285715</v>
      </c>
      <c r="E39" s="15">
        <f>AVERAGE(E2:E37)</f>
        <v>18.142857142857142</v>
      </c>
      <c r="F39" s="16">
        <f>D39-E39</f>
        <v>-1.2285714285714278</v>
      </c>
      <c r="G39" s="11"/>
      <c r="H39" s="11"/>
      <c r="I39" s="11"/>
      <c r="J39" s="11"/>
      <c r="K39" s="11"/>
      <c r="N39" s="1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</row>
  </sheetData>
  <conditionalFormatting sqref="F39">
    <cfRule type="cellIs" dxfId="1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C23" sqref="C23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2008</v>
      </c>
      <c r="B2" s="47">
        <v>42710</v>
      </c>
      <c r="C2" s="48" t="s">
        <v>110</v>
      </c>
      <c r="D2" s="49">
        <v>24</v>
      </c>
      <c r="E2" s="49">
        <v>54</v>
      </c>
      <c r="F2" s="49" t="s">
        <v>7</v>
      </c>
      <c r="G2" s="49"/>
      <c r="H2" s="49">
        <v>1</v>
      </c>
      <c r="I2" s="49"/>
      <c r="J2" s="49"/>
      <c r="K2" s="49" t="s">
        <v>59</v>
      </c>
      <c r="L2" s="50" t="s">
        <v>111</v>
      </c>
      <c r="M2" s="50" t="s">
        <v>112</v>
      </c>
      <c r="N2" s="48" t="s">
        <v>99</v>
      </c>
      <c r="O2" s="50" t="s">
        <v>113</v>
      </c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24</v>
      </c>
      <c r="E4" s="13">
        <f>SUM(E2:E3)</f>
        <v>54</v>
      </c>
      <c r="F4" s="11"/>
      <c r="G4" s="11">
        <f>SUM(G2:G3)</f>
        <v>0</v>
      </c>
      <c r="H4" s="11">
        <f>SUM(H2:H3)</f>
        <v>1</v>
      </c>
      <c r="I4" s="11">
        <f>SUM(I2:I3)</f>
        <v>0</v>
      </c>
      <c r="J4" s="14">
        <f>(G4+(I4/2))/(G4+H4+I4)</f>
        <v>0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24</v>
      </c>
      <c r="E5" s="15">
        <f>AVERAGE(E2:E3)</f>
        <v>54</v>
      </c>
      <c r="F5" s="16">
        <f>D5-E5</f>
        <v>-30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1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25"/>
  <sheetViews>
    <sheetView workbookViewId="0">
      <pane ySplit="1" topLeftCell="A2" activePane="bottomLeft" state="frozen"/>
      <selection pane="bottomLeft" activeCell="C28" sqref="C28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1977</v>
      </c>
      <c r="B2" s="47">
        <v>42615</v>
      </c>
      <c r="C2" s="48" t="s">
        <v>54</v>
      </c>
      <c r="D2" s="49">
        <v>18</v>
      </c>
      <c r="E2" s="49">
        <v>15</v>
      </c>
      <c r="F2" s="49" t="s">
        <v>6</v>
      </c>
      <c r="G2" s="49">
        <v>1</v>
      </c>
      <c r="H2" s="49"/>
      <c r="I2" s="49"/>
      <c r="J2" s="49"/>
      <c r="K2" s="49" t="s">
        <v>20</v>
      </c>
      <c r="L2" s="50" t="s">
        <v>55</v>
      </c>
      <c r="M2" s="50"/>
      <c r="N2" s="48" t="s">
        <v>81</v>
      </c>
      <c r="O2" s="50"/>
    </row>
    <row r="3" spans="1:15" s="51" customFormat="1" ht="14.25" customHeight="1" x14ac:dyDescent="0.25">
      <c r="A3" s="46">
        <v>1978</v>
      </c>
      <c r="B3" s="47">
        <v>42635</v>
      </c>
      <c r="C3" s="48" t="s">
        <v>54</v>
      </c>
      <c r="D3" s="49">
        <v>9</v>
      </c>
      <c r="E3" s="49">
        <v>21</v>
      </c>
      <c r="F3" s="49" t="s">
        <v>7</v>
      </c>
      <c r="G3" s="49"/>
      <c r="H3" s="49">
        <v>1</v>
      </c>
      <c r="I3" s="49"/>
      <c r="J3" s="49"/>
      <c r="K3" s="49" t="s">
        <v>22</v>
      </c>
      <c r="L3" s="50" t="s">
        <v>23</v>
      </c>
      <c r="M3" s="50"/>
      <c r="N3" s="48" t="s">
        <v>81</v>
      </c>
      <c r="O3" s="50"/>
    </row>
    <row r="4" spans="1:15" s="51" customFormat="1" ht="14.25" customHeight="1" x14ac:dyDescent="0.25">
      <c r="A4" s="46">
        <v>1979</v>
      </c>
      <c r="B4" s="47">
        <v>42641</v>
      </c>
      <c r="C4" s="48" t="s">
        <v>54</v>
      </c>
      <c r="D4" s="49">
        <v>6</v>
      </c>
      <c r="E4" s="49">
        <v>5</v>
      </c>
      <c r="F4" s="49" t="s">
        <v>6</v>
      </c>
      <c r="G4" s="49">
        <v>1</v>
      </c>
      <c r="H4" s="49"/>
      <c r="I4" s="49"/>
      <c r="J4" s="49"/>
      <c r="K4" s="49" t="s">
        <v>20</v>
      </c>
      <c r="L4" s="50" t="s">
        <v>55</v>
      </c>
      <c r="M4" s="50"/>
      <c r="N4" s="48" t="s">
        <v>81</v>
      </c>
      <c r="O4" s="50"/>
    </row>
    <row r="5" spans="1:15" s="51" customFormat="1" ht="14.25" customHeight="1" x14ac:dyDescent="0.25">
      <c r="A5" s="46">
        <v>1980</v>
      </c>
      <c r="B5" s="47">
        <v>42639</v>
      </c>
      <c r="C5" s="48" t="s">
        <v>54</v>
      </c>
      <c r="D5" s="49">
        <v>6</v>
      </c>
      <c r="E5" s="49">
        <v>7</v>
      </c>
      <c r="F5" s="49" t="s">
        <v>7</v>
      </c>
      <c r="G5" s="49"/>
      <c r="H5" s="49">
        <v>1</v>
      </c>
      <c r="I5" s="49"/>
      <c r="J5" s="49"/>
      <c r="K5" s="49" t="s">
        <v>22</v>
      </c>
      <c r="L5" s="50" t="s">
        <v>23</v>
      </c>
      <c r="M5" s="50"/>
      <c r="N5" s="48" t="s">
        <v>81</v>
      </c>
      <c r="O5" s="50"/>
    </row>
    <row r="6" spans="1:15" s="51" customFormat="1" ht="14.25" customHeight="1" x14ac:dyDescent="0.25">
      <c r="A6" s="46">
        <v>1981</v>
      </c>
      <c r="B6" s="47">
        <v>42638</v>
      </c>
      <c r="C6" s="48" t="s">
        <v>54</v>
      </c>
      <c r="D6" s="49">
        <v>15</v>
      </c>
      <c r="E6" s="49">
        <v>14</v>
      </c>
      <c r="F6" s="49" t="s">
        <v>6</v>
      </c>
      <c r="G6" s="49">
        <v>1</v>
      </c>
      <c r="H6" s="49"/>
      <c r="I6" s="49"/>
      <c r="J6" s="49"/>
      <c r="K6" s="49" t="s">
        <v>20</v>
      </c>
      <c r="L6" s="50" t="s">
        <v>55</v>
      </c>
      <c r="M6" s="50"/>
      <c r="N6" s="48" t="s">
        <v>81</v>
      </c>
      <c r="O6" s="50"/>
    </row>
    <row r="7" spans="1:15" s="51" customFormat="1" ht="14.25" customHeight="1" x14ac:dyDescent="0.25">
      <c r="A7" s="46">
        <v>1982</v>
      </c>
      <c r="B7" s="47">
        <v>42630</v>
      </c>
      <c r="C7" s="48" t="s">
        <v>54</v>
      </c>
      <c r="D7" s="49">
        <v>41</v>
      </c>
      <c r="E7" s="49">
        <v>22</v>
      </c>
      <c r="F7" s="49" t="s">
        <v>6</v>
      </c>
      <c r="G7" s="49">
        <v>1</v>
      </c>
      <c r="H7" s="49"/>
      <c r="I7" s="49"/>
      <c r="J7" s="49"/>
      <c r="K7" s="49" t="s">
        <v>22</v>
      </c>
      <c r="L7" s="50" t="s">
        <v>23</v>
      </c>
      <c r="M7" s="50"/>
      <c r="N7" s="48" t="s">
        <v>81</v>
      </c>
      <c r="O7" s="50"/>
    </row>
    <row r="8" spans="1:15" s="51" customFormat="1" ht="14.25" customHeight="1" x14ac:dyDescent="0.25">
      <c r="A8" s="46">
        <v>1983</v>
      </c>
      <c r="B8" s="47">
        <v>42629</v>
      </c>
      <c r="C8" s="48" t="s">
        <v>54</v>
      </c>
      <c r="D8" s="49">
        <v>0</v>
      </c>
      <c r="E8" s="49">
        <v>16</v>
      </c>
      <c r="F8" s="49" t="s">
        <v>7</v>
      </c>
      <c r="G8" s="49"/>
      <c r="H8" s="49">
        <v>1</v>
      </c>
      <c r="I8" s="49"/>
      <c r="J8" s="49"/>
      <c r="K8" s="49" t="s">
        <v>20</v>
      </c>
      <c r="L8" s="50" t="s">
        <v>55</v>
      </c>
      <c r="M8" s="50"/>
      <c r="N8" s="48" t="s">
        <v>81</v>
      </c>
      <c r="O8" s="50"/>
    </row>
    <row r="9" spans="1:15" s="51" customFormat="1" ht="14.25" customHeight="1" x14ac:dyDescent="0.25">
      <c r="A9" s="46">
        <v>1984</v>
      </c>
      <c r="B9" s="47">
        <v>42676</v>
      </c>
      <c r="C9" s="48" t="s">
        <v>54</v>
      </c>
      <c r="D9" s="49">
        <v>12</v>
      </c>
      <c r="E9" s="49">
        <v>21</v>
      </c>
      <c r="F9" s="49" t="s">
        <v>7</v>
      </c>
      <c r="G9" s="49"/>
      <c r="H9" s="49">
        <v>1</v>
      </c>
      <c r="I9" s="49"/>
      <c r="J9" s="49"/>
      <c r="K9" s="49" t="s">
        <v>20</v>
      </c>
      <c r="L9" s="50" t="s">
        <v>55</v>
      </c>
      <c r="M9" s="50"/>
      <c r="N9" s="48" t="s">
        <v>81</v>
      </c>
      <c r="O9" s="50"/>
    </row>
    <row r="10" spans="1:15" s="51" customFormat="1" ht="14.25" customHeight="1" x14ac:dyDescent="0.25">
      <c r="A10" s="46">
        <v>1985</v>
      </c>
      <c r="B10" s="47">
        <v>42675</v>
      </c>
      <c r="C10" s="48" t="s">
        <v>54</v>
      </c>
      <c r="D10" s="49">
        <v>6</v>
      </c>
      <c r="E10" s="49">
        <v>24</v>
      </c>
      <c r="F10" s="49" t="s">
        <v>7</v>
      </c>
      <c r="G10" s="49"/>
      <c r="H10" s="49">
        <v>1</v>
      </c>
      <c r="I10" s="49"/>
      <c r="J10" s="49"/>
      <c r="K10" s="49" t="s">
        <v>22</v>
      </c>
      <c r="L10" s="50" t="s">
        <v>23</v>
      </c>
      <c r="M10" s="50"/>
      <c r="N10" s="48" t="s">
        <v>90</v>
      </c>
      <c r="O10" s="50"/>
    </row>
    <row r="11" spans="1:15" s="51" customFormat="1" ht="14.25" customHeight="1" x14ac:dyDescent="0.25">
      <c r="A11" s="46">
        <v>1986</v>
      </c>
      <c r="B11" s="47">
        <v>42674</v>
      </c>
      <c r="C11" s="48" t="s">
        <v>54</v>
      </c>
      <c r="D11" s="49">
        <v>13</v>
      </c>
      <c r="E11" s="49">
        <v>27</v>
      </c>
      <c r="F11" s="49" t="s">
        <v>7</v>
      </c>
      <c r="G11" s="49"/>
      <c r="H11" s="49">
        <v>1</v>
      </c>
      <c r="I11" s="49"/>
      <c r="J11" s="49"/>
      <c r="K11" s="49" t="s">
        <v>20</v>
      </c>
      <c r="L11" s="50" t="s">
        <v>55</v>
      </c>
      <c r="M11" s="50"/>
      <c r="N11" s="48" t="s">
        <v>90</v>
      </c>
      <c r="O11" s="50"/>
    </row>
    <row r="12" spans="1:15" s="51" customFormat="1" ht="14.25" customHeight="1" x14ac:dyDescent="0.25">
      <c r="A12" s="46">
        <v>1987</v>
      </c>
      <c r="B12" s="47">
        <v>42673</v>
      </c>
      <c r="C12" s="48" t="s">
        <v>54</v>
      </c>
      <c r="D12" s="49">
        <v>10</v>
      </c>
      <c r="E12" s="49">
        <v>32</v>
      </c>
      <c r="F12" s="49" t="s">
        <v>7</v>
      </c>
      <c r="G12" s="49"/>
      <c r="H12" s="49">
        <v>1</v>
      </c>
      <c r="I12" s="49"/>
      <c r="J12" s="49"/>
      <c r="K12" s="49" t="s">
        <v>22</v>
      </c>
      <c r="L12" s="50" t="s">
        <v>23</v>
      </c>
      <c r="M12" s="50"/>
      <c r="N12" s="48" t="s">
        <v>90</v>
      </c>
      <c r="O12" s="50"/>
    </row>
    <row r="13" spans="1:15" s="51" customFormat="1" ht="14.25" customHeight="1" x14ac:dyDescent="0.25">
      <c r="A13" s="46">
        <v>1988</v>
      </c>
      <c r="B13" s="47">
        <v>42657</v>
      </c>
      <c r="C13" s="48" t="s">
        <v>54</v>
      </c>
      <c r="D13" s="49">
        <v>6</v>
      </c>
      <c r="E13" s="49">
        <v>51</v>
      </c>
      <c r="F13" s="49" t="s">
        <v>7</v>
      </c>
      <c r="G13" s="49"/>
      <c r="H13" s="49">
        <v>1</v>
      </c>
      <c r="I13" s="49"/>
      <c r="J13" s="49"/>
      <c r="K13" s="49" t="s">
        <v>20</v>
      </c>
      <c r="L13" s="50" t="s">
        <v>55</v>
      </c>
      <c r="M13" s="50"/>
      <c r="N13" s="48" t="s">
        <v>90</v>
      </c>
      <c r="O13" s="50"/>
    </row>
    <row r="14" spans="1:15" s="51" customFormat="1" ht="14.25" customHeight="1" x14ac:dyDescent="0.25">
      <c r="A14" s="46">
        <v>1989</v>
      </c>
      <c r="B14" s="47">
        <v>42656</v>
      </c>
      <c r="C14" s="48" t="s">
        <v>54</v>
      </c>
      <c r="D14" s="49">
        <v>3</v>
      </c>
      <c r="E14" s="49">
        <v>24</v>
      </c>
      <c r="F14" s="49" t="s">
        <v>7</v>
      </c>
      <c r="G14" s="49"/>
      <c r="H14" s="49">
        <v>1</v>
      </c>
      <c r="I14" s="49"/>
      <c r="J14" s="49"/>
      <c r="K14" s="49" t="s">
        <v>22</v>
      </c>
      <c r="L14" s="50" t="s">
        <v>23</v>
      </c>
      <c r="M14" s="50"/>
      <c r="N14" s="48" t="s">
        <v>90</v>
      </c>
      <c r="O14" s="50"/>
    </row>
    <row r="15" spans="1:15" s="51" customFormat="1" ht="14.25" customHeight="1" x14ac:dyDescent="0.25">
      <c r="A15" s="46">
        <v>1990</v>
      </c>
      <c r="B15" s="47">
        <v>42662</v>
      </c>
      <c r="C15" s="48" t="s">
        <v>54</v>
      </c>
      <c r="D15" s="49">
        <v>0</v>
      </c>
      <c r="E15" s="49">
        <v>14</v>
      </c>
      <c r="F15" s="49" t="s">
        <v>7</v>
      </c>
      <c r="G15" s="49"/>
      <c r="H15" s="49">
        <v>1</v>
      </c>
      <c r="I15" s="49"/>
      <c r="J15" s="49"/>
      <c r="K15" s="49" t="s">
        <v>20</v>
      </c>
      <c r="L15" s="50" t="s">
        <v>55</v>
      </c>
      <c r="M15" s="50"/>
      <c r="N15" s="48" t="s">
        <v>90</v>
      </c>
      <c r="O15" s="50"/>
    </row>
    <row r="16" spans="1:15" s="51" customFormat="1" ht="14.25" customHeight="1" x14ac:dyDescent="0.25">
      <c r="A16" s="46">
        <v>1991</v>
      </c>
      <c r="B16" s="47">
        <v>42661</v>
      </c>
      <c r="C16" s="48" t="s">
        <v>54</v>
      </c>
      <c r="D16" s="49">
        <v>7</v>
      </c>
      <c r="E16" s="49">
        <v>10</v>
      </c>
      <c r="F16" s="49" t="s">
        <v>7</v>
      </c>
      <c r="G16" s="49"/>
      <c r="H16" s="49">
        <v>1</v>
      </c>
      <c r="I16" s="49"/>
      <c r="J16" s="49"/>
      <c r="K16" s="49" t="s">
        <v>22</v>
      </c>
      <c r="L16" s="50" t="s">
        <v>23</v>
      </c>
      <c r="M16" s="50"/>
      <c r="N16" s="48" t="s">
        <v>95</v>
      </c>
      <c r="O16" s="50"/>
    </row>
    <row r="17" spans="1:254" s="51" customFormat="1" ht="14.25" customHeight="1" x14ac:dyDescent="0.25">
      <c r="A17" s="46">
        <v>1992</v>
      </c>
      <c r="B17" s="47">
        <v>42680</v>
      </c>
      <c r="C17" s="48" t="s">
        <v>54</v>
      </c>
      <c r="D17" s="49">
        <v>14</v>
      </c>
      <c r="E17" s="49">
        <v>0</v>
      </c>
      <c r="F17" s="49" t="s">
        <v>6</v>
      </c>
      <c r="G17" s="49">
        <v>1</v>
      </c>
      <c r="H17" s="49"/>
      <c r="I17" s="49"/>
      <c r="J17" s="49"/>
      <c r="K17" s="49" t="s">
        <v>20</v>
      </c>
      <c r="L17" s="50" t="s">
        <v>55</v>
      </c>
      <c r="M17" s="50"/>
      <c r="N17" s="48" t="s">
        <v>95</v>
      </c>
      <c r="O17" s="50"/>
    </row>
    <row r="18" spans="1:254" s="51" customFormat="1" ht="14.25" customHeight="1" x14ac:dyDescent="0.25">
      <c r="A18" s="46">
        <v>1993</v>
      </c>
      <c r="B18" s="47">
        <v>42679</v>
      </c>
      <c r="C18" s="48" t="s">
        <v>54</v>
      </c>
      <c r="D18" s="49">
        <v>6</v>
      </c>
      <c r="E18" s="49">
        <v>28</v>
      </c>
      <c r="F18" s="49" t="s">
        <v>7</v>
      </c>
      <c r="G18" s="49"/>
      <c r="H18" s="49">
        <v>1</v>
      </c>
      <c r="I18" s="49"/>
      <c r="J18" s="49"/>
      <c r="K18" s="49" t="s">
        <v>20</v>
      </c>
      <c r="L18" s="50" t="s">
        <v>55</v>
      </c>
      <c r="M18" s="50"/>
      <c r="N18" s="48" t="s">
        <v>95</v>
      </c>
      <c r="O18" s="50"/>
    </row>
    <row r="19" spans="1:254" s="51" customFormat="1" ht="14.25" customHeight="1" x14ac:dyDescent="0.25">
      <c r="A19" s="46">
        <v>1994</v>
      </c>
      <c r="B19" s="47">
        <v>42657</v>
      </c>
      <c r="C19" s="48" t="s">
        <v>54</v>
      </c>
      <c r="D19" s="49">
        <v>29</v>
      </c>
      <c r="E19" s="49">
        <v>28</v>
      </c>
      <c r="F19" s="49" t="s">
        <v>6</v>
      </c>
      <c r="G19" s="49">
        <v>1</v>
      </c>
      <c r="H19" s="49"/>
      <c r="I19" s="49"/>
      <c r="J19" s="49" t="s">
        <v>62</v>
      </c>
      <c r="K19" s="49" t="s">
        <v>22</v>
      </c>
      <c r="L19" s="50" t="s">
        <v>23</v>
      </c>
      <c r="M19" s="50"/>
      <c r="N19" s="48" t="s">
        <v>95</v>
      </c>
      <c r="O19" s="50"/>
    </row>
    <row r="20" spans="1:254" s="51" customFormat="1" ht="14.25" customHeight="1" x14ac:dyDescent="0.25">
      <c r="A20" s="46">
        <v>1995</v>
      </c>
      <c r="B20" s="47">
        <v>42656</v>
      </c>
      <c r="C20" s="48" t="s">
        <v>54</v>
      </c>
      <c r="D20" s="49">
        <v>24</v>
      </c>
      <c r="E20" s="49">
        <v>28</v>
      </c>
      <c r="F20" s="49" t="s">
        <v>7</v>
      </c>
      <c r="G20" s="49"/>
      <c r="H20" s="49">
        <v>1</v>
      </c>
      <c r="I20" s="49"/>
      <c r="J20" s="49"/>
      <c r="K20" s="49" t="s">
        <v>20</v>
      </c>
      <c r="L20" s="50" t="s">
        <v>55</v>
      </c>
      <c r="M20" s="50"/>
      <c r="N20" s="48" t="s">
        <v>95</v>
      </c>
      <c r="O20" s="50"/>
    </row>
    <row r="21" spans="1:254" s="51" customFormat="1" ht="14.25" customHeight="1" x14ac:dyDescent="0.25">
      <c r="A21" s="46">
        <v>1999</v>
      </c>
      <c r="B21" s="47">
        <v>42632</v>
      </c>
      <c r="C21" s="48" t="s">
        <v>54</v>
      </c>
      <c r="D21" s="49">
        <v>3</v>
      </c>
      <c r="E21" s="49">
        <v>25</v>
      </c>
      <c r="F21" s="49" t="s">
        <v>7</v>
      </c>
      <c r="G21" s="49"/>
      <c r="H21" s="49">
        <v>1</v>
      </c>
      <c r="I21" s="49"/>
      <c r="J21" s="49"/>
      <c r="K21" s="49" t="s">
        <v>22</v>
      </c>
      <c r="L21" s="50" t="s">
        <v>23</v>
      </c>
      <c r="M21" s="50"/>
      <c r="N21" s="48" t="s">
        <v>133</v>
      </c>
      <c r="O21" s="50"/>
    </row>
    <row r="22" spans="1:254" s="51" customFormat="1" ht="14.25" customHeight="1" x14ac:dyDescent="0.25">
      <c r="A22" s="46">
        <v>2000</v>
      </c>
      <c r="B22" s="47">
        <v>42628</v>
      </c>
      <c r="C22" s="48" t="s">
        <v>54</v>
      </c>
      <c r="D22" s="49">
        <v>6</v>
      </c>
      <c r="E22" s="49">
        <v>62</v>
      </c>
      <c r="F22" s="49" t="s">
        <v>7</v>
      </c>
      <c r="G22" s="49"/>
      <c r="H22" s="49">
        <v>1</v>
      </c>
      <c r="I22" s="49"/>
      <c r="J22" s="49"/>
      <c r="K22" s="49" t="s">
        <v>20</v>
      </c>
      <c r="L22" s="50" t="s">
        <v>55</v>
      </c>
      <c r="M22" s="50"/>
      <c r="N22" s="48" t="s">
        <v>133</v>
      </c>
      <c r="O22" s="50"/>
    </row>
    <row r="23" spans="1:254" s="12" customFormat="1" ht="14.25" customHeight="1" x14ac:dyDescent="0.25">
      <c r="A23" s="8"/>
      <c r="B23" s="9"/>
      <c r="C23" s="10"/>
      <c r="D23" s="11"/>
      <c r="E23" s="11"/>
      <c r="F23" s="11"/>
      <c r="G23" s="11"/>
      <c r="H23" s="11"/>
      <c r="I23" s="11"/>
      <c r="J23" s="11"/>
      <c r="K23" s="11"/>
      <c r="N23" s="1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  <row r="24" spans="1:254" s="12" customFormat="1" ht="14.25" customHeight="1" x14ac:dyDescent="0.25">
      <c r="A24" s="8"/>
      <c r="B24" s="9"/>
      <c r="C24" s="10"/>
      <c r="D24" s="13">
        <f>SUM(D2:D23)</f>
        <v>234</v>
      </c>
      <c r="E24" s="13">
        <f>SUM(E2:E23)</f>
        <v>474</v>
      </c>
      <c r="F24" s="11"/>
      <c r="G24" s="11">
        <f>SUM(G2:G23)</f>
        <v>6</v>
      </c>
      <c r="H24" s="11">
        <f>SUM(H2:H23)</f>
        <v>15</v>
      </c>
      <c r="I24" s="11">
        <f>SUM(I2:I23)</f>
        <v>0</v>
      </c>
      <c r="J24" s="14">
        <f>(G24+(I24/2))/(G24+H24+I24)</f>
        <v>0.2857142857142857</v>
      </c>
      <c r="K24" s="11"/>
      <c r="N24" s="1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1:254" s="12" customFormat="1" ht="14.25" customHeight="1" x14ac:dyDescent="0.25">
      <c r="A25" s="8"/>
      <c r="B25" s="9"/>
      <c r="C25" s="10"/>
      <c r="D25" s="15">
        <f>AVERAGE(D2:D23)</f>
        <v>11.142857142857142</v>
      </c>
      <c r="E25" s="15">
        <f>AVERAGE(E2:E23)</f>
        <v>22.571428571428573</v>
      </c>
      <c r="F25" s="16">
        <f>D25-E25</f>
        <v>-11.428571428571431</v>
      </c>
      <c r="G25" s="11"/>
      <c r="H25" s="11"/>
      <c r="I25" s="11"/>
      <c r="J25" s="11"/>
      <c r="K25" s="11"/>
      <c r="N25" s="1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</sheetData>
  <conditionalFormatting sqref="F25">
    <cfRule type="cellIs" dxfId="1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8"/>
  <sheetViews>
    <sheetView workbookViewId="0">
      <pane ySplit="1" topLeftCell="A2" activePane="bottomLeft" state="frozen"/>
      <selection pane="bottomLeft" activeCell="C24" sqref="C24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2013</v>
      </c>
      <c r="B2" s="47">
        <v>42675</v>
      </c>
      <c r="C2" s="48" t="s">
        <v>78</v>
      </c>
      <c r="D2" s="49">
        <v>13</v>
      </c>
      <c r="E2" s="49">
        <v>42</v>
      </c>
      <c r="F2" s="49" t="s">
        <v>7</v>
      </c>
      <c r="G2" s="49"/>
      <c r="H2" s="49">
        <v>1</v>
      </c>
      <c r="I2" s="49"/>
      <c r="J2" s="49"/>
      <c r="K2" s="49"/>
      <c r="L2" s="50"/>
      <c r="M2" s="50"/>
      <c r="N2" s="48" t="s">
        <v>122</v>
      </c>
      <c r="O2" s="50"/>
    </row>
    <row r="3" spans="1:254" s="51" customFormat="1" ht="14.25" customHeight="1" x14ac:dyDescent="0.25">
      <c r="A3" s="46">
        <v>2014</v>
      </c>
      <c r="B3" s="47">
        <v>42674</v>
      </c>
      <c r="C3" s="48" t="s">
        <v>78</v>
      </c>
      <c r="D3" s="49">
        <v>19</v>
      </c>
      <c r="E3" s="49">
        <v>42</v>
      </c>
      <c r="F3" s="49" t="s">
        <v>7</v>
      </c>
      <c r="G3" s="49"/>
      <c r="H3" s="49">
        <v>1</v>
      </c>
      <c r="I3" s="49"/>
      <c r="J3" s="49"/>
      <c r="K3" s="49" t="s">
        <v>20</v>
      </c>
      <c r="L3" s="50" t="s">
        <v>44</v>
      </c>
      <c r="M3" s="50"/>
      <c r="N3" s="48" t="s">
        <v>122</v>
      </c>
      <c r="O3" s="50"/>
    </row>
    <row r="4" spans="1:254" s="51" customFormat="1" ht="14.25" customHeight="1" x14ac:dyDescent="0.25">
      <c r="A4" s="46">
        <v>2015</v>
      </c>
      <c r="B4" s="47">
        <v>42666</v>
      </c>
      <c r="C4" s="48" t="s">
        <v>78</v>
      </c>
      <c r="D4" s="49">
        <v>35</v>
      </c>
      <c r="E4" s="49">
        <v>38</v>
      </c>
      <c r="F4" s="49" t="s">
        <v>7</v>
      </c>
      <c r="G4" s="49"/>
      <c r="H4" s="49">
        <v>1</v>
      </c>
      <c r="I4" s="49"/>
      <c r="J4" s="49"/>
      <c r="K4" s="49" t="s">
        <v>22</v>
      </c>
      <c r="L4" s="50" t="s">
        <v>23</v>
      </c>
      <c r="M4" s="50" t="s">
        <v>119</v>
      </c>
      <c r="N4" s="48" t="s">
        <v>124</v>
      </c>
      <c r="O4" s="50"/>
    </row>
    <row r="5" spans="1:254" s="51" customFormat="1" ht="14.25" customHeight="1" x14ac:dyDescent="0.25">
      <c r="A5" s="46">
        <v>2016</v>
      </c>
      <c r="B5" s="47">
        <v>42664</v>
      </c>
      <c r="C5" s="48" t="s">
        <v>78</v>
      </c>
      <c r="D5" s="49">
        <v>14</v>
      </c>
      <c r="E5" s="49">
        <v>52</v>
      </c>
      <c r="F5" s="49" t="s">
        <v>7</v>
      </c>
      <c r="G5" s="49"/>
      <c r="H5" s="49">
        <v>1</v>
      </c>
      <c r="I5" s="49"/>
      <c r="J5" s="49"/>
      <c r="K5" s="49" t="s">
        <v>20</v>
      </c>
      <c r="L5" s="50" t="s">
        <v>44</v>
      </c>
      <c r="M5" s="50"/>
      <c r="N5" s="48" t="s">
        <v>124</v>
      </c>
      <c r="O5" s="50"/>
    </row>
    <row r="6" spans="1:254" s="12" customFormat="1" ht="14.25" customHeight="1" x14ac:dyDescent="0.25">
      <c r="A6" s="8"/>
      <c r="B6" s="9"/>
      <c r="C6" s="10"/>
      <c r="D6" s="11"/>
      <c r="E6" s="11"/>
      <c r="F6" s="11"/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2" customFormat="1" ht="14.25" customHeight="1" x14ac:dyDescent="0.25">
      <c r="A7" s="8"/>
      <c r="B7" s="9"/>
      <c r="C7" s="10"/>
      <c r="D7" s="13">
        <f>SUM(D2:D6)</f>
        <v>81</v>
      </c>
      <c r="E7" s="13">
        <f>SUM(E2:E6)</f>
        <v>174</v>
      </c>
      <c r="F7" s="11"/>
      <c r="G7" s="11">
        <f>SUM(G2:G6)</f>
        <v>0</v>
      </c>
      <c r="H7" s="11">
        <f>SUM(H2:H6)</f>
        <v>4</v>
      </c>
      <c r="I7" s="11">
        <f>SUM(I2:I6)</f>
        <v>0</v>
      </c>
      <c r="J7" s="14">
        <f>(G7+(I7/2))/(G7+H7+I7)</f>
        <v>0</v>
      </c>
      <c r="K7" s="11"/>
      <c r="N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2" customFormat="1" ht="14.25" customHeight="1" x14ac:dyDescent="0.25">
      <c r="A8" s="8"/>
      <c r="B8" s="9"/>
      <c r="C8" s="10"/>
      <c r="D8" s="15">
        <f>AVERAGE(D2:D6)</f>
        <v>20.25</v>
      </c>
      <c r="E8" s="15">
        <f>AVERAGE(E2:E6)</f>
        <v>43.5</v>
      </c>
      <c r="F8" s="16">
        <f>D8-E8</f>
        <v>-23.25</v>
      </c>
      <c r="G8" s="11"/>
      <c r="H8" s="11"/>
      <c r="I8" s="11"/>
      <c r="J8" s="11"/>
      <c r="K8" s="11"/>
      <c r="N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</sheetData>
  <conditionalFormatting sqref="F8">
    <cfRule type="cellIs" dxfId="1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27"/>
  <sheetViews>
    <sheetView workbookViewId="0">
      <pane ySplit="1" topLeftCell="A2" activePane="bottomLeft" state="frozen"/>
      <selection pane="bottomLeft" activeCell="O14" sqref="O14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1996</v>
      </c>
      <c r="B2" s="47">
        <v>42675</v>
      </c>
      <c r="C2" s="48" t="s">
        <v>58</v>
      </c>
      <c r="D2" s="49">
        <v>24</v>
      </c>
      <c r="E2" s="49">
        <v>0</v>
      </c>
      <c r="F2" s="49" t="s">
        <v>6</v>
      </c>
      <c r="G2" s="49">
        <v>1</v>
      </c>
      <c r="H2" s="49"/>
      <c r="I2" s="49"/>
      <c r="J2" s="49"/>
      <c r="K2" s="49" t="s">
        <v>20</v>
      </c>
      <c r="L2" s="50" t="s">
        <v>70</v>
      </c>
      <c r="M2" s="50"/>
      <c r="N2" s="48" t="s">
        <v>132</v>
      </c>
      <c r="O2" s="50"/>
    </row>
    <row r="3" spans="1:15" s="51" customFormat="1" ht="14.25" customHeight="1" x14ac:dyDescent="0.25">
      <c r="A3" s="46">
        <v>1997</v>
      </c>
      <c r="B3" s="47">
        <v>42674</v>
      </c>
      <c r="C3" s="48" t="s">
        <v>58</v>
      </c>
      <c r="D3" s="49">
        <v>13</v>
      </c>
      <c r="E3" s="49">
        <v>14</v>
      </c>
      <c r="F3" s="49" t="s">
        <v>7</v>
      </c>
      <c r="G3" s="49"/>
      <c r="H3" s="49">
        <v>1</v>
      </c>
      <c r="I3" s="49"/>
      <c r="J3" s="49"/>
      <c r="K3" s="49" t="s">
        <v>22</v>
      </c>
      <c r="L3" s="50" t="s">
        <v>23</v>
      </c>
      <c r="M3" s="50"/>
      <c r="N3" s="48" t="s">
        <v>132</v>
      </c>
      <c r="O3" s="50"/>
    </row>
    <row r="4" spans="1:15" s="51" customFormat="1" ht="14.25" customHeight="1" x14ac:dyDescent="0.25">
      <c r="A4" s="46">
        <v>1998</v>
      </c>
      <c r="B4" s="47">
        <v>42673</v>
      </c>
      <c r="C4" s="48" t="s">
        <v>58</v>
      </c>
      <c r="D4" s="49">
        <v>22</v>
      </c>
      <c r="E4" s="49">
        <v>42</v>
      </c>
      <c r="F4" s="49" t="s">
        <v>7</v>
      </c>
      <c r="G4" s="49"/>
      <c r="H4" s="49">
        <v>1</v>
      </c>
      <c r="I4" s="49"/>
      <c r="J4" s="49"/>
      <c r="K4" s="49" t="s">
        <v>20</v>
      </c>
      <c r="L4" s="50" t="s">
        <v>70</v>
      </c>
      <c r="M4" s="50"/>
      <c r="N4" s="48" t="s">
        <v>132</v>
      </c>
      <c r="O4" s="50"/>
    </row>
    <row r="5" spans="1:15" s="51" customFormat="1" ht="14.25" customHeight="1" x14ac:dyDescent="0.25">
      <c r="A5" s="46">
        <v>1999</v>
      </c>
      <c r="B5" s="47">
        <v>42644</v>
      </c>
      <c r="C5" s="48" t="s">
        <v>58</v>
      </c>
      <c r="D5" s="49">
        <v>0</v>
      </c>
      <c r="E5" s="49">
        <v>19</v>
      </c>
      <c r="F5" s="49" t="s">
        <v>7</v>
      </c>
      <c r="G5" s="49"/>
      <c r="H5" s="49">
        <v>1</v>
      </c>
      <c r="I5" s="49"/>
      <c r="J5" s="49"/>
      <c r="K5" s="49" t="s">
        <v>22</v>
      </c>
      <c r="L5" s="50" t="s">
        <v>23</v>
      </c>
      <c r="M5" s="50"/>
      <c r="N5" s="48" t="s">
        <v>133</v>
      </c>
      <c r="O5" s="50"/>
    </row>
    <row r="6" spans="1:15" s="51" customFormat="1" ht="14.25" customHeight="1" x14ac:dyDescent="0.25">
      <c r="A6" s="46">
        <v>2000</v>
      </c>
      <c r="B6" s="47">
        <v>42641</v>
      </c>
      <c r="C6" s="48" t="s">
        <v>58</v>
      </c>
      <c r="D6" s="49">
        <v>0</v>
      </c>
      <c r="E6" s="49">
        <v>61</v>
      </c>
      <c r="F6" s="49" t="s">
        <v>7</v>
      </c>
      <c r="G6" s="49"/>
      <c r="H6" s="49">
        <v>1</v>
      </c>
      <c r="I6" s="49"/>
      <c r="J6" s="49"/>
      <c r="K6" s="49" t="s">
        <v>20</v>
      </c>
      <c r="L6" s="50" t="s">
        <v>70</v>
      </c>
      <c r="M6" s="50"/>
      <c r="N6" s="48" t="s">
        <v>133</v>
      </c>
      <c r="O6" s="50"/>
    </row>
    <row r="7" spans="1:15" s="51" customFormat="1" ht="14.25" customHeight="1" x14ac:dyDescent="0.25">
      <c r="A7" s="46">
        <v>2001</v>
      </c>
      <c r="B7" s="47">
        <v>42641</v>
      </c>
      <c r="C7" s="48" t="s">
        <v>58</v>
      </c>
      <c r="D7" s="49">
        <v>0</v>
      </c>
      <c r="E7" s="49">
        <v>42</v>
      </c>
      <c r="F7" s="49" t="s">
        <v>7</v>
      </c>
      <c r="G7" s="49"/>
      <c r="H7" s="49">
        <v>1</v>
      </c>
      <c r="I7" s="49"/>
      <c r="J7" s="49"/>
      <c r="K7" s="49" t="s">
        <v>22</v>
      </c>
      <c r="L7" s="50" t="s">
        <v>23</v>
      </c>
      <c r="M7" s="50"/>
      <c r="N7" s="48" t="s">
        <v>134</v>
      </c>
      <c r="O7" s="50"/>
    </row>
    <row r="8" spans="1:15" s="51" customFormat="1" ht="14.25" customHeight="1" x14ac:dyDescent="0.25">
      <c r="A8" s="46">
        <v>2001</v>
      </c>
      <c r="B8" s="47">
        <v>42669</v>
      </c>
      <c r="C8" s="48" t="s">
        <v>58</v>
      </c>
      <c r="D8" s="49">
        <v>8</v>
      </c>
      <c r="E8" s="49">
        <v>56</v>
      </c>
      <c r="F8" s="49" t="s">
        <v>7</v>
      </c>
      <c r="G8" s="49"/>
      <c r="H8" s="49">
        <v>1</v>
      </c>
      <c r="I8" s="49"/>
      <c r="J8" s="49"/>
      <c r="K8" s="49" t="s">
        <v>20</v>
      </c>
      <c r="L8" s="50" t="s">
        <v>70</v>
      </c>
      <c r="M8" s="50"/>
      <c r="N8" s="48" t="s">
        <v>134</v>
      </c>
      <c r="O8" s="50"/>
    </row>
    <row r="9" spans="1:15" s="51" customFormat="1" ht="14.25" customHeight="1" x14ac:dyDescent="0.25">
      <c r="A9" s="46">
        <v>2002</v>
      </c>
      <c r="B9" s="47">
        <v>42641</v>
      </c>
      <c r="C9" s="48" t="s">
        <v>58</v>
      </c>
      <c r="D9" s="49">
        <v>6</v>
      </c>
      <c r="E9" s="49">
        <v>34</v>
      </c>
      <c r="F9" s="49" t="s">
        <v>7</v>
      </c>
      <c r="G9" s="49"/>
      <c r="H9" s="49">
        <v>1</v>
      </c>
      <c r="I9" s="49"/>
      <c r="J9" s="49"/>
      <c r="K9" s="49" t="s">
        <v>20</v>
      </c>
      <c r="L9" s="50" t="s">
        <v>70</v>
      </c>
      <c r="M9" s="50"/>
      <c r="N9" s="48" t="s">
        <v>99</v>
      </c>
      <c r="O9" s="50"/>
    </row>
    <row r="10" spans="1:15" s="51" customFormat="1" ht="14.25" customHeight="1" x14ac:dyDescent="0.25">
      <c r="A10" s="46">
        <v>2002</v>
      </c>
      <c r="B10" s="47">
        <v>42675</v>
      </c>
      <c r="C10" s="48" t="s">
        <v>58</v>
      </c>
      <c r="D10" s="49">
        <v>13</v>
      </c>
      <c r="E10" s="49">
        <v>14</v>
      </c>
      <c r="F10" s="49" t="s">
        <v>7</v>
      </c>
      <c r="G10" s="49"/>
      <c r="H10" s="49">
        <v>1</v>
      </c>
      <c r="I10" s="49"/>
      <c r="J10" s="49"/>
      <c r="K10" s="49"/>
      <c r="L10" s="50"/>
      <c r="M10" s="50"/>
      <c r="N10" s="48" t="s">
        <v>99</v>
      </c>
      <c r="O10" s="50"/>
    </row>
    <row r="11" spans="1:15" s="51" customFormat="1" ht="14.25" customHeight="1" x14ac:dyDescent="0.25">
      <c r="A11" s="46">
        <v>2003</v>
      </c>
      <c r="B11" s="47">
        <v>42640</v>
      </c>
      <c r="C11" s="48" t="s">
        <v>58</v>
      </c>
      <c r="D11" s="49">
        <v>9</v>
      </c>
      <c r="E11" s="49">
        <v>0</v>
      </c>
      <c r="F11" s="49" t="s">
        <v>6</v>
      </c>
      <c r="G11" s="49">
        <v>1</v>
      </c>
      <c r="H11" s="49"/>
      <c r="I11" s="49"/>
      <c r="J11" s="49"/>
      <c r="K11" s="49"/>
      <c r="L11" s="50"/>
      <c r="M11" s="50"/>
      <c r="N11" s="48" t="s">
        <v>99</v>
      </c>
      <c r="O11" s="50"/>
    </row>
    <row r="12" spans="1:15" s="51" customFormat="1" ht="14.25" customHeight="1" x14ac:dyDescent="0.25">
      <c r="A12" s="46">
        <v>2003</v>
      </c>
      <c r="B12" s="47">
        <v>42667</v>
      </c>
      <c r="C12" s="48" t="s">
        <v>58</v>
      </c>
      <c r="D12" s="49">
        <v>9</v>
      </c>
      <c r="E12" s="49">
        <v>47</v>
      </c>
      <c r="F12" s="49" t="s">
        <v>7</v>
      </c>
      <c r="G12" s="49"/>
      <c r="H12" s="49">
        <v>1</v>
      </c>
      <c r="I12" s="49"/>
      <c r="J12" s="49"/>
      <c r="K12" s="49" t="s">
        <v>20</v>
      </c>
      <c r="L12" s="50" t="s">
        <v>70</v>
      </c>
      <c r="M12" s="50"/>
      <c r="N12" s="48" t="s">
        <v>99</v>
      </c>
      <c r="O12" s="50"/>
    </row>
    <row r="13" spans="1:15" s="51" customFormat="1" ht="14.25" customHeight="1" x14ac:dyDescent="0.25">
      <c r="A13" s="46">
        <v>2004</v>
      </c>
      <c r="B13" s="47">
        <v>42644</v>
      </c>
      <c r="C13" s="48" t="s">
        <v>58</v>
      </c>
      <c r="D13" s="49">
        <v>13</v>
      </c>
      <c r="E13" s="49">
        <v>10</v>
      </c>
      <c r="F13" s="49" t="s">
        <v>6</v>
      </c>
      <c r="G13" s="49">
        <v>1</v>
      </c>
      <c r="H13" s="49"/>
      <c r="I13" s="49"/>
      <c r="J13" s="49"/>
      <c r="K13" s="49" t="s">
        <v>20</v>
      </c>
      <c r="L13" s="50" t="s">
        <v>70</v>
      </c>
      <c r="M13" s="50"/>
      <c r="N13" s="48" t="s">
        <v>99</v>
      </c>
      <c r="O13" s="50"/>
    </row>
    <row r="14" spans="1:15" s="51" customFormat="1" ht="14.25" customHeight="1" x14ac:dyDescent="0.25">
      <c r="A14" s="46">
        <v>2004</v>
      </c>
      <c r="B14" s="47">
        <v>42672</v>
      </c>
      <c r="C14" s="48" t="s">
        <v>58</v>
      </c>
      <c r="D14" s="49">
        <v>13</v>
      </c>
      <c r="E14" s="49">
        <v>41</v>
      </c>
      <c r="F14" s="49" t="s">
        <v>7</v>
      </c>
      <c r="G14" s="49"/>
      <c r="H14" s="49">
        <v>1</v>
      </c>
      <c r="I14" s="49"/>
      <c r="J14" s="49"/>
      <c r="K14" s="49" t="s">
        <v>22</v>
      </c>
      <c r="L14" s="50" t="s">
        <v>23</v>
      </c>
      <c r="M14" s="50"/>
      <c r="N14" s="48" t="s">
        <v>99</v>
      </c>
      <c r="O14" s="50"/>
    </row>
    <row r="15" spans="1:15" s="51" customFormat="1" ht="14.25" customHeight="1" x14ac:dyDescent="0.25">
      <c r="A15" s="46">
        <v>2005</v>
      </c>
      <c r="B15" s="47">
        <v>42636</v>
      </c>
      <c r="C15" s="48" t="s">
        <v>58</v>
      </c>
      <c r="D15" s="49">
        <v>31</v>
      </c>
      <c r="E15" s="49">
        <v>28</v>
      </c>
      <c r="F15" s="49" t="s">
        <v>6</v>
      </c>
      <c r="G15" s="49">
        <v>1</v>
      </c>
      <c r="H15" s="49"/>
      <c r="I15" s="49"/>
      <c r="J15" s="49"/>
      <c r="K15" s="49" t="s">
        <v>22</v>
      </c>
      <c r="L15" s="50" t="s">
        <v>23</v>
      </c>
      <c r="M15" s="50"/>
      <c r="N15" s="48" t="s">
        <v>99</v>
      </c>
      <c r="O15" s="50"/>
    </row>
    <row r="16" spans="1:15" s="51" customFormat="1" ht="14.25" customHeight="1" x14ac:dyDescent="0.25">
      <c r="A16" s="46">
        <v>2006</v>
      </c>
      <c r="B16" s="47">
        <v>42635</v>
      </c>
      <c r="C16" s="48" t="s">
        <v>58</v>
      </c>
      <c r="D16" s="49">
        <v>14</v>
      </c>
      <c r="E16" s="49">
        <v>13</v>
      </c>
      <c r="F16" s="49" t="s">
        <v>6</v>
      </c>
      <c r="G16" s="49">
        <v>1</v>
      </c>
      <c r="H16" s="49"/>
      <c r="I16" s="49"/>
      <c r="J16" s="49"/>
      <c r="K16" s="49" t="s">
        <v>20</v>
      </c>
      <c r="L16" s="50" t="s">
        <v>70</v>
      </c>
      <c r="M16" s="50"/>
      <c r="N16" s="48" t="s">
        <v>99</v>
      </c>
      <c r="O16" s="50"/>
    </row>
    <row r="17" spans="1:254" s="51" customFormat="1" ht="14.25" customHeight="1" x14ac:dyDescent="0.25">
      <c r="A17" s="46">
        <v>2007</v>
      </c>
      <c r="B17" s="47">
        <v>42648</v>
      </c>
      <c r="C17" s="48" t="s">
        <v>58</v>
      </c>
      <c r="D17" s="49">
        <v>6</v>
      </c>
      <c r="E17" s="49">
        <v>39</v>
      </c>
      <c r="F17" s="49" t="s">
        <v>7</v>
      </c>
      <c r="G17" s="49"/>
      <c r="H17" s="49">
        <v>1</v>
      </c>
      <c r="I17" s="49"/>
      <c r="J17" s="49"/>
      <c r="K17" s="49" t="s">
        <v>22</v>
      </c>
      <c r="L17" s="50" t="s">
        <v>23</v>
      </c>
      <c r="M17" s="50"/>
      <c r="N17" s="48" t="s">
        <v>99</v>
      </c>
      <c r="O17" s="50"/>
    </row>
    <row r="18" spans="1:254" s="51" customFormat="1" ht="14.25" customHeight="1" x14ac:dyDescent="0.25">
      <c r="A18" s="46">
        <v>2008</v>
      </c>
      <c r="B18" s="47">
        <v>42646</v>
      </c>
      <c r="C18" s="48" t="s">
        <v>58</v>
      </c>
      <c r="D18" s="49">
        <v>14</v>
      </c>
      <c r="E18" s="49">
        <v>28</v>
      </c>
      <c r="F18" s="49" t="s">
        <v>7</v>
      </c>
      <c r="G18" s="49"/>
      <c r="H18" s="49">
        <v>1</v>
      </c>
      <c r="I18" s="49"/>
      <c r="J18" s="49"/>
      <c r="K18" s="49" t="s">
        <v>20</v>
      </c>
      <c r="L18" s="50" t="s">
        <v>70</v>
      </c>
      <c r="M18" s="50" t="s">
        <v>139</v>
      </c>
      <c r="N18" s="48" t="s">
        <v>99</v>
      </c>
      <c r="O18" s="50"/>
    </row>
    <row r="19" spans="1:254" s="51" customFormat="1" ht="14.25" customHeight="1" x14ac:dyDescent="0.25">
      <c r="A19" s="46">
        <v>2011</v>
      </c>
      <c r="B19" s="47">
        <v>42643</v>
      </c>
      <c r="C19" s="48" t="s">
        <v>58</v>
      </c>
      <c r="D19" s="49">
        <v>56</v>
      </c>
      <c r="E19" s="49">
        <v>12</v>
      </c>
      <c r="F19" s="49" t="s">
        <v>6</v>
      </c>
      <c r="G19" s="49">
        <v>1</v>
      </c>
      <c r="H19" s="49"/>
      <c r="I19" s="49"/>
      <c r="J19" s="49"/>
      <c r="K19" s="49" t="s">
        <v>20</v>
      </c>
      <c r="L19" s="50" t="s">
        <v>70</v>
      </c>
      <c r="M19" s="50" t="s">
        <v>139</v>
      </c>
      <c r="N19" s="48" t="s">
        <v>99</v>
      </c>
      <c r="O19" s="50"/>
    </row>
    <row r="20" spans="1:254" s="51" customFormat="1" ht="14.25" customHeight="1" x14ac:dyDescent="0.25">
      <c r="A20" s="46">
        <v>2012</v>
      </c>
      <c r="B20" s="47">
        <v>42641</v>
      </c>
      <c r="C20" s="48" t="s">
        <v>58</v>
      </c>
      <c r="D20" s="49">
        <v>30</v>
      </c>
      <c r="E20" s="49">
        <v>14</v>
      </c>
      <c r="F20" s="49" t="s">
        <v>6</v>
      </c>
      <c r="G20" s="49">
        <v>1</v>
      </c>
      <c r="H20" s="49"/>
      <c r="I20" s="49"/>
      <c r="J20" s="49"/>
      <c r="K20" s="49" t="s">
        <v>22</v>
      </c>
      <c r="L20" s="50" t="s">
        <v>23</v>
      </c>
      <c r="M20" s="50" t="s">
        <v>119</v>
      </c>
      <c r="N20" s="48" t="s">
        <v>122</v>
      </c>
      <c r="O20" s="50"/>
    </row>
    <row r="21" spans="1:254" s="51" customFormat="1" ht="14.25" customHeight="1" x14ac:dyDescent="0.25">
      <c r="A21" s="46">
        <v>2013</v>
      </c>
      <c r="B21" s="47">
        <v>42633</v>
      </c>
      <c r="C21" s="48" t="s">
        <v>58</v>
      </c>
      <c r="D21" s="49">
        <v>7</v>
      </c>
      <c r="E21" s="49">
        <v>26</v>
      </c>
      <c r="F21" s="49" t="s">
        <v>7</v>
      </c>
      <c r="G21" s="49"/>
      <c r="H21" s="49">
        <v>1</v>
      </c>
      <c r="I21" s="49"/>
      <c r="J21" s="49"/>
      <c r="K21" s="49" t="s">
        <v>20</v>
      </c>
      <c r="L21" s="50" t="s">
        <v>70</v>
      </c>
      <c r="M21" s="50" t="s">
        <v>139</v>
      </c>
      <c r="N21" s="48" t="s">
        <v>122</v>
      </c>
      <c r="O21" s="50"/>
    </row>
    <row r="22" spans="1:254" s="51" customFormat="1" ht="14.25" customHeight="1" x14ac:dyDescent="0.25">
      <c r="A22" s="46">
        <v>2014</v>
      </c>
      <c r="B22" s="47">
        <v>42632</v>
      </c>
      <c r="C22" s="48" t="s">
        <v>58</v>
      </c>
      <c r="D22" s="49">
        <v>3</v>
      </c>
      <c r="E22" s="49">
        <v>13</v>
      </c>
      <c r="F22" s="49" t="s">
        <v>7</v>
      </c>
      <c r="G22" s="49"/>
      <c r="H22" s="49">
        <v>1</v>
      </c>
      <c r="I22" s="49"/>
      <c r="J22" s="49"/>
      <c r="K22" s="49" t="s">
        <v>22</v>
      </c>
      <c r="L22" s="50" t="s">
        <v>23</v>
      </c>
      <c r="M22" s="50" t="s">
        <v>119</v>
      </c>
      <c r="N22" s="48" t="s">
        <v>122</v>
      </c>
      <c r="O22" s="50"/>
    </row>
    <row r="23" spans="1:254" s="51" customFormat="1" ht="14.25" customHeight="1" x14ac:dyDescent="0.25">
      <c r="A23" s="46">
        <v>2015</v>
      </c>
      <c r="B23" s="47">
        <v>42624</v>
      </c>
      <c r="C23" s="48" t="s">
        <v>58</v>
      </c>
      <c r="D23" s="49">
        <v>12</v>
      </c>
      <c r="E23" s="49">
        <v>14</v>
      </c>
      <c r="F23" s="49" t="s">
        <v>7</v>
      </c>
      <c r="G23" s="49"/>
      <c r="H23" s="49">
        <v>1</v>
      </c>
      <c r="I23" s="49"/>
      <c r="J23" s="49"/>
      <c r="K23" s="49" t="s">
        <v>20</v>
      </c>
      <c r="L23" s="50" t="s">
        <v>70</v>
      </c>
      <c r="M23" s="50" t="s">
        <v>139</v>
      </c>
      <c r="N23" s="48" t="s">
        <v>124</v>
      </c>
      <c r="O23" s="50"/>
    </row>
    <row r="24" spans="1:254" s="51" customFormat="1" ht="14.25" customHeight="1" x14ac:dyDescent="0.25">
      <c r="A24" s="46">
        <v>2016</v>
      </c>
      <c r="B24" s="47">
        <v>42622</v>
      </c>
      <c r="C24" s="48" t="s">
        <v>58</v>
      </c>
      <c r="D24" s="49">
        <v>34</v>
      </c>
      <c r="E24" s="49">
        <v>28</v>
      </c>
      <c r="F24" s="49" t="s">
        <v>6</v>
      </c>
      <c r="G24" s="49">
        <v>1</v>
      </c>
      <c r="H24" s="49"/>
      <c r="I24" s="49"/>
      <c r="J24" s="49"/>
      <c r="K24" s="49" t="s">
        <v>22</v>
      </c>
      <c r="L24" s="50" t="s">
        <v>23</v>
      </c>
      <c r="M24" s="50" t="s">
        <v>119</v>
      </c>
      <c r="N24" s="48" t="s">
        <v>124</v>
      </c>
      <c r="O24" s="50"/>
    </row>
    <row r="25" spans="1:254" s="12" customFormat="1" ht="14.25" customHeight="1" x14ac:dyDescent="0.25">
      <c r="A25" s="8"/>
      <c r="B25" s="9"/>
      <c r="C25" s="10"/>
      <c r="D25" s="11"/>
      <c r="E25" s="11"/>
      <c r="F25" s="11"/>
      <c r="G25" s="11"/>
      <c r="H25" s="11"/>
      <c r="I25" s="11"/>
      <c r="J25" s="11"/>
      <c r="K25" s="11"/>
      <c r="N25" s="1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1:254" s="12" customFormat="1" ht="14.25" customHeight="1" x14ac:dyDescent="0.25">
      <c r="A26" s="8"/>
      <c r="B26" s="9"/>
      <c r="C26" s="10"/>
      <c r="D26" s="13">
        <f>SUM(D2:D25)</f>
        <v>337</v>
      </c>
      <c r="E26" s="13">
        <f>SUM(E2:E25)</f>
        <v>595</v>
      </c>
      <c r="F26" s="11"/>
      <c r="G26" s="11">
        <f>SUM(G2:G25)</f>
        <v>8</v>
      </c>
      <c r="H26" s="11">
        <f>SUM(H2:H25)</f>
        <v>15</v>
      </c>
      <c r="I26" s="11">
        <f>SUM(I2:I25)</f>
        <v>0</v>
      </c>
      <c r="J26" s="14">
        <f>(G26+(I26/2))/(G26+H26+I26)</f>
        <v>0.34782608695652173</v>
      </c>
      <c r="K26" s="11"/>
      <c r="N26" s="1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spans="1:254" s="12" customFormat="1" ht="14.25" customHeight="1" x14ac:dyDescent="0.25">
      <c r="A27" s="8"/>
      <c r="B27" s="9"/>
      <c r="C27" s="10"/>
      <c r="D27" s="15">
        <f>AVERAGE(D2:D25)</f>
        <v>14.652173913043478</v>
      </c>
      <c r="E27" s="15">
        <f>AVERAGE(E2:E25)</f>
        <v>25.869565217391305</v>
      </c>
      <c r="F27" s="16">
        <f>D27-E27</f>
        <v>-11.217391304347826</v>
      </c>
      <c r="G27" s="11"/>
      <c r="H27" s="11"/>
      <c r="I27" s="11"/>
      <c r="J27" s="11"/>
      <c r="K27" s="11"/>
      <c r="N27" s="1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</sheetData>
  <conditionalFormatting sqref="F27">
    <cfRule type="cellIs" dxfId="1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D17" sqref="D17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2006</v>
      </c>
      <c r="B2" s="47">
        <v>42706</v>
      </c>
      <c r="C2" s="48" t="s">
        <v>101</v>
      </c>
      <c r="D2" s="49">
        <v>27</v>
      </c>
      <c r="E2" s="49">
        <v>21</v>
      </c>
      <c r="F2" s="49" t="s">
        <v>6</v>
      </c>
      <c r="G2" s="49">
        <v>1</v>
      </c>
      <c r="H2" s="49"/>
      <c r="I2" s="49"/>
      <c r="J2" s="49"/>
      <c r="K2" s="49" t="s">
        <v>20</v>
      </c>
      <c r="L2" s="50" t="s">
        <v>102</v>
      </c>
      <c r="M2" s="50" t="s">
        <v>103</v>
      </c>
      <c r="N2" s="48" t="s">
        <v>99</v>
      </c>
      <c r="O2" s="50" t="s">
        <v>104</v>
      </c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27</v>
      </c>
      <c r="E4" s="13">
        <f>SUM(E2:E3)</f>
        <v>21</v>
      </c>
      <c r="F4" s="11"/>
      <c r="G4" s="11">
        <f>SUM(G2:G3)</f>
        <v>1</v>
      </c>
      <c r="H4" s="11">
        <f>SUM(H2:H3)</f>
        <v>0</v>
      </c>
      <c r="I4" s="11">
        <f>SUM(I2:I3)</f>
        <v>0</v>
      </c>
      <c r="J4" s="14">
        <f>(G4+(I4/2))/(G4+H4+I4)</f>
        <v>1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27</v>
      </c>
      <c r="E5" s="15">
        <f>AVERAGE(E2:E3)</f>
        <v>21</v>
      </c>
      <c r="F5" s="16">
        <f>D5-E5</f>
        <v>6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1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"/>
  <sheetViews>
    <sheetView workbookViewId="0">
      <pane ySplit="1" topLeftCell="A2" activePane="bottomLeft" state="frozen"/>
      <selection pane="bottomLeft" activeCell="D24" sqref="D24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1994</v>
      </c>
      <c r="B2" s="47">
        <v>42622</v>
      </c>
      <c r="C2" s="48" t="s">
        <v>92</v>
      </c>
      <c r="D2" s="49">
        <v>28</v>
      </c>
      <c r="E2" s="49">
        <v>6</v>
      </c>
      <c r="F2" s="49" t="s">
        <v>6</v>
      </c>
      <c r="G2" s="49">
        <v>1</v>
      </c>
      <c r="H2" s="49"/>
      <c r="I2" s="49"/>
      <c r="J2" s="49"/>
      <c r="K2" s="49" t="s">
        <v>20</v>
      </c>
      <c r="L2" s="50" t="s">
        <v>93</v>
      </c>
      <c r="M2" s="50" t="s">
        <v>94</v>
      </c>
      <c r="N2" s="48" t="s">
        <v>95</v>
      </c>
      <c r="O2" s="50"/>
    </row>
    <row r="3" spans="1:254" s="51" customFormat="1" ht="14.25" customHeight="1" x14ac:dyDescent="0.25">
      <c r="A3" s="46">
        <v>1995</v>
      </c>
      <c r="B3" s="47">
        <v>42621</v>
      </c>
      <c r="C3" s="48" t="s">
        <v>92</v>
      </c>
      <c r="D3" s="49">
        <v>20</v>
      </c>
      <c r="E3" s="49">
        <v>13</v>
      </c>
      <c r="F3" s="49" t="s">
        <v>6</v>
      </c>
      <c r="G3" s="49">
        <v>1</v>
      </c>
      <c r="H3" s="49"/>
      <c r="I3" s="49"/>
      <c r="J3" s="49"/>
      <c r="K3" s="49" t="s">
        <v>22</v>
      </c>
      <c r="L3" s="50" t="s">
        <v>23</v>
      </c>
      <c r="M3" s="50"/>
      <c r="N3" s="48" t="s">
        <v>95</v>
      </c>
      <c r="O3" s="50"/>
    </row>
    <row r="4" spans="1:254" s="12" customFormat="1" ht="14.25" customHeight="1" x14ac:dyDescent="0.2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3">
        <f>SUM(D2:D4)</f>
        <v>48</v>
      </c>
      <c r="E5" s="13">
        <f>SUM(E2:E4)</f>
        <v>19</v>
      </c>
      <c r="F5" s="11"/>
      <c r="G5" s="11">
        <f>SUM(G2:G4)</f>
        <v>2</v>
      </c>
      <c r="H5" s="11">
        <f>SUM(H2:H4)</f>
        <v>0</v>
      </c>
      <c r="I5" s="11">
        <f>SUM(I2:I4)</f>
        <v>0</v>
      </c>
      <c r="J5" s="14">
        <f>(G5+(I5/2))/(G5+H5+I5)</f>
        <v>1</v>
      </c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5">
        <f>AVERAGE(D2:D4)</f>
        <v>24</v>
      </c>
      <c r="E6" s="15">
        <f>AVERAGE(E2:E4)</f>
        <v>9.5</v>
      </c>
      <c r="F6" s="16">
        <f>D6-E6</f>
        <v>14.5</v>
      </c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</sheetData>
  <conditionalFormatting sqref="F6">
    <cfRule type="cellIs" dxfId="9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"/>
  <sheetViews>
    <sheetView workbookViewId="0">
      <pane ySplit="1" topLeftCell="A2" activePane="bottomLeft" state="frozen"/>
      <selection pane="bottomLeft" activeCell="D26" sqref="D26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1986</v>
      </c>
      <c r="B2" s="47">
        <v>42682</v>
      </c>
      <c r="C2" s="48" t="s">
        <v>28</v>
      </c>
      <c r="D2" s="49">
        <v>31</v>
      </c>
      <c r="E2" s="49">
        <v>23</v>
      </c>
      <c r="F2" s="49" t="s">
        <v>6</v>
      </c>
      <c r="G2" s="49">
        <v>1</v>
      </c>
      <c r="H2" s="49"/>
      <c r="I2" s="49"/>
      <c r="J2" s="49"/>
      <c r="K2" s="49" t="s">
        <v>22</v>
      </c>
      <c r="L2" s="50" t="s">
        <v>23</v>
      </c>
      <c r="M2" s="50"/>
      <c r="N2" s="48" t="s">
        <v>90</v>
      </c>
      <c r="O2" s="50" t="s">
        <v>37</v>
      </c>
    </row>
    <row r="3" spans="1:254" s="51" customFormat="1" ht="14.25" customHeight="1" x14ac:dyDescent="0.25">
      <c r="A3" s="46">
        <v>1987</v>
      </c>
      <c r="B3" s="47">
        <v>42680</v>
      </c>
      <c r="C3" s="48" t="s">
        <v>28</v>
      </c>
      <c r="D3" s="49">
        <v>8</v>
      </c>
      <c r="E3" s="49">
        <v>21</v>
      </c>
      <c r="F3" s="49" t="s">
        <v>7</v>
      </c>
      <c r="G3" s="49"/>
      <c r="H3" s="49">
        <v>1</v>
      </c>
      <c r="I3" s="49"/>
      <c r="J3" s="49"/>
      <c r="K3" s="49" t="s">
        <v>20</v>
      </c>
      <c r="L3" s="50" t="s">
        <v>28</v>
      </c>
      <c r="M3" s="50"/>
      <c r="N3" s="48" t="s">
        <v>90</v>
      </c>
      <c r="O3" s="50"/>
    </row>
    <row r="4" spans="1:254" s="12" customFormat="1" ht="14.25" customHeight="1" x14ac:dyDescent="0.2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3">
        <f>SUM(D2:D4)</f>
        <v>39</v>
      </c>
      <c r="E5" s="13">
        <f>SUM(E2:E4)</f>
        <v>44</v>
      </c>
      <c r="F5" s="11"/>
      <c r="G5" s="11">
        <f>SUM(G2:G4)</f>
        <v>1</v>
      </c>
      <c r="H5" s="11">
        <f>SUM(H2:H4)</f>
        <v>1</v>
      </c>
      <c r="I5" s="11">
        <f>SUM(I2:I4)</f>
        <v>0</v>
      </c>
      <c r="J5" s="14">
        <f>(G5+(I5/2))/(G5+H5+I5)</f>
        <v>0.5</v>
      </c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5">
        <f>AVERAGE(D2:D4)</f>
        <v>19.5</v>
      </c>
      <c r="E6" s="15">
        <f>AVERAGE(E2:E4)</f>
        <v>22</v>
      </c>
      <c r="F6" s="16">
        <f>D6-E6</f>
        <v>-2.5</v>
      </c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</sheetData>
  <conditionalFormatting sqref="F6">
    <cfRule type="cellIs" dxfId="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C27" sqref="C27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1977</v>
      </c>
      <c r="B2" s="47">
        <v>42629</v>
      </c>
      <c r="C2" s="48" t="s">
        <v>135</v>
      </c>
      <c r="D2" s="49">
        <v>13</v>
      </c>
      <c r="E2" s="49">
        <v>32</v>
      </c>
      <c r="F2" s="49" t="s">
        <v>7</v>
      </c>
      <c r="G2" s="49"/>
      <c r="H2" s="49">
        <v>1</v>
      </c>
      <c r="I2" s="49"/>
      <c r="J2" s="49"/>
      <c r="K2" s="49" t="s">
        <v>22</v>
      </c>
      <c r="L2" s="50" t="s">
        <v>23</v>
      </c>
      <c r="M2" s="50"/>
      <c r="N2" s="48" t="s">
        <v>81</v>
      </c>
      <c r="O2" s="50"/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13</v>
      </c>
      <c r="E4" s="13">
        <f>SUM(E2:E3)</f>
        <v>32</v>
      </c>
      <c r="F4" s="11"/>
      <c r="G4" s="11">
        <f>SUM(G2:G3)</f>
        <v>0</v>
      </c>
      <c r="H4" s="11">
        <f>SUM(H2:H3)</f>
        <v>1</v>
      </c>
      <c r="I4" s="11">
        <f>SUM(I2:I3)</f>
        <v>0</v>
      </c>
      <c r="J4" s="14">
        <f>(G4+(I4/2))/(G4+H4+I4)</f>
        <v>0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13</v>
      </c>
      <c r="E5" s="15">
        <f>AVERAGE(E2:E3)</f>
        <v>32</v>
      </c>
      <c r="F5" s="16">
        <f>D5-E5</f>
        <v>-19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"/>
  <sheetViews>
    <sheetView workbookViewId="0">
      <pane ySplit="1" topLeftCell="A2" activePane="bottomLeft" state="frozen"/>
      <selection pane="bottomLeft" activeCell="C23" sqref="C23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2015</v>
      </c>
      <c r="B2" s="47">
        <v>42646</v>
      </c>
      <c r="C2" s="48" t="s">
        <v>31</v>
      </c>
      <c r="D2" s="49">
        <v>20</v>
      </c>
      <c r="E2" s="49">
        <v>13</v>
      </c>
      <c r="F2" s="49" t="s">
        <v>6</v>
      </c>
      <c r="G2" s="49">
        <v>1</v>
      </c>
      <c r="H2" s="49"/>
      <c r="I2" s="49"/>
      <c r="J2" s="49"/>
      <c r="K2" s="49" t="s">
        <v>20</v>
      </c>
      <c r="L2" s="50" t="s">
        <v>31</v>
      </c>
      <c r="M2" s="50" t="s">
        <v>41</v>
      </c>
      <c r="N2" s="48" t="s">
        <v>124</v>
      </c>
      <c r="O2" s="50"/>
    </row>
    <row r="3" spans="1:254" s="51" customFormat="1" ht="14.25" customHeight="1" x14ac:dyDescent="0.25">
      <c r="A3" s="46">
        <v>2016</v>
      </c>
      <c r="B3" s="47">
        <v>42644</v>
      </c>
      <c r="C3" s="48" t="s">
        <v>31</v>
      </c>
      <c r="D3" s="49">
        <v>28</v>
      </c>
      <c r="E3" s="49">
        <v>34</v>
      </c>
      <c r="F3" s="49" t="s">
        <v>7</v>
      </c>
      <c r="G3" s="49"/>
      <c r="H3" s="49">
        <v>1</v>
      </c>
      <c r="I3" s="49"/>
      <c r="J3" s="49"/>
      <c r="K3" s="49" t="s">
        <v>22</v>
      </c>
      <c r="L3" s="50" t="s">
        <v>23</v>
      </c>
      <c r="M3" s="50" t="s">
        <v>119</v>
      </c>
      <c r="N3" s="48" t="s">
        <v>124</v>
      </c>
      <c r="O3" s="50" t="s">
        <v>37</v>
      </c>
    </row>
    <row r="4" spans="1:254" s="12" customFormat="1" ht="14.25" customHeight="1" x14ac:dyDescent="0.2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3">
        <f>SUM(D2:D4)</f>
        <v>48</v>
      </c>
      <c r="E5" s="13">
        <f>SUM(E2:E4)</f>
        <v>47</v>
      </c>
      <c r="F5" s="11"/>
      <c r="G5" s="11">
        <f>SUM(G2:G4)</f>
        <v>1</v>
      </c>
      <c r="H5" s="11">
        <f>SUM(H2:H4)</f>
        <v>1</v>
      </c>
      <c r="I5" s="11">
        <f>SUM(I2:I4)</f>
        <v>0</v>
      </c>
      <c r="J5" s="14">
        <f>(G5+(I5/2))/(G5+H5+I5)</f>
        <v>0.5</v>
      </c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5">
        <f>AVERAGE(D2:D4)</f>
        <v>24</v>
      </c>
      <c r="E6" s="15">
        <f>AVERAGE(E2:E4)</f>
        <v>23.5</v>
      </c>
      <c r="F6" s="16">
        <f>D6-E6</f>
        <v>0.5</v>
      </c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</sheetData>
  <conditionalFormatting sqref="F6">
    <cfRule type="cellIs" dxfId="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"/>
  <sheetViews>
    <sheetView workbookViewId="0">
      <pane ySplit="1" topLeftCell="A2" activePane="bottomLeft" state="frozen"/>
      <selection pane="bottomLeft" activeCell="D20" sqref="D20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1984</v>
      </c>
      <c r="B2" s="47">
        <v>42613</v>
      </c>
      <c r="C2" s="48" t="s">
        <v>89</v>
      </c>
      <c r="D2" s="49">
        <v>7</v>
      </c>
      <c r="E2" s="49">
        <v>0</v>
      </c>
      <c r="F2" s="49" t="s">
        <v>6</v>
      </c>
      <c r="G2" s="49">
        <v>1</v>
      </c>
      <c r="H2" s="49"/>
      <c r="I2" s="49"/>
      <c r="J2" s="49"/>
      <c r="K2" s="49" t="s">
        <v>22</v>
      </c>
      <c r="L2" s="50" t="s">
        <v>23</v>
      </c>
      <c r="M2" s="50"/>
      <c r="N2" s="48" t="s">
        <v>81</v>
      </c>
      <c r="O2" s="50"/>
    </row>
    <row r="3" spans="1:254" s="51" customFormat="1" ht="14.25" customHeight="1" x14ac:dyDescent="0.25">
      <c r="A3" s="46">
        <v>1985</v>
      </c>
      <c r="B3" s="47">
        <v>42612</v>
      </c>
      <c r="C3" s="48" t="s">
        <v>89</v>
      </c>
      <c r="D3" s="49">
        <v>3</v>
      </c>
      <c r="E3" s="49">
        <v>6</v>
      </c>
      <c r="F3" s="49" t="s">
        <v>7</v>
      </c>
      <c r="G3" s="49"/>
      <c r="H3" s="49">
        <v>1</v>
      </c>
      <c r="I3" s="49"/>
      <c r="J3" s="49"/>
      <c r="K3" s="49" t="s">
        <v>22</v>
      </c>
      <c r="L3" s="50" t="s">
        <v>23</v>
      </c>
      <c r="M3" s="50"/>
      <c r="N3" s="48" t="s">
        <v>90</v>
      </c>
      <c r="O3" s="50"/>
    </row>
    <row r="4" spans="1:254" s="12" customFormat="1" ht="14.25" customHeight="1" x14ac:dyDescent="0.2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3">
        <f>SUM(D2:D4)</f>
        <v>10</v>
      </c>
      <c r="E5" s="13">
        <f>SUM(E2:E4)</f>
        <v>6</v>
      </c>
      <c r="F5" s="11"/>
      <c r="G5" s="11">
        <f>SUM(G2:G4)</f>
        <v>1</v>
      </c>
      <c r="H5" s="11">
        <f>SUM(H2:H4)</f>
        <v>1</v>
      </c>
      <c r="I5" s="11">
        <f>SUM(I2:I4)</f>
        <v>0</v>
      </c>
      <c r="J5" s="14">
        <f>(G5+(I5/2))/(G5+H5+I5)</f>
        <v>0.5</v>
      </c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5">
        <f>AVERAGE(D2:D4)</f>
        <v>5</v>
      </c>
      <c r="E6" s="15">
        <f>AVERAGE(E2:E4)</f>
        <v>3</v>
      </c>
      <c r="F6" s="16">
        <f>D6-E6</f>
        <v>2</v>
      </c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</sheetData>
  <conditionalFormatting sqref="F6">
    <cfRule type="cellIs" dxfId="5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"/>
  <sheetViews>
    <sheetView workbookViewId="0">
      <pane ySplit="1" topLeftCell="A2" activePane="bottomLeft" state="frozen"/>
      <selection pane="bottomLeft" activeCell="C26" sqref="C26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2000</v>
      </c>
      <c r="B2" s="47">
        <v>42677</v>
      </c>
      <c r="C2" s="48" t="s">
        <v>98</v>
      </c>
      <c r="D2" s="49">
        <v>6</v>
      </c>
      <c r="E2" s="49">
        <v>28</v>
      </c>
      <c r="F2" s="49" t="s">
        <v>7</v>
      </c>
      <c r="G2" s="49"/>
      <c r="H2" s="49">
        <v>1</v>
      </c>
      <c r="I2" s="49"/>
      <c r="J2" s="49"/>
      <c r="K2" s="49" t="s">
        <v>20</v>
      </c>
      <c r="L2" s="50" t="s">
        <v>53</v>
      </c>
      <c r="M2" s="50"/>
      <c r="N2" s="48" t="s">
        <v>133</v>
      </c>
      <c r="O2" s="50"/>
    </row>
    <row r="3" spans="1:254" s="51" customFormat="1" ht="14.25" customHeight="1" x14ac:dyDescent="0.25">
      <c r="A3" s="46">
        <v>2010</v>
      </c>
      <c r="B3" s="47">
        <v>42708</v>
      </c>
      <c r="C3" s="48" t="s">
        <v>98</v>
      </c>
      <c r="D3" s="49">
        <v>0</v>
      </c>
      <c r="E3" s="49">
        <v>21</v>
      </c>
      <c r="F3" s="49" t="s">
        <v>7</v>
      </c>
      <c r="G3" s="49"/>
      <c r="H3" s="49">
        <v>1</v>
      </c>
      <c r="I3" s="49"/>
      <c r="J3" s="49"/>
      <c r="K3" s="49" t="s">
        <v>22</v>
      </c>
      <c r="L3" s="50" t="s">
        <v>23</v>
      </c>
      <c r="M3" s="50" t="s">
        <v>119</v>
      </c>
      <c r="N3" s="48" t="s">
        <v>99</v>
      </c>
      <c r="O3" s="50" t="s">
        <v>69</v>
      </c>
    </row>
    <row r="4" spans="1:254" s="12" customFormat="1" ht="14.25" customHeight="1" x14ac:dyDescent="0.2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3">
        <f>SUM(D2:D4)</f>
        <v>6</v>
      </c>
      <c r="E5" s="13">
        <f>SUM(E2:E4)</f>
        <v>49</v>
      </c>
      <c r="F5" s="11"/>
      <c r="G5" s="11">
        <f>SUM(G2:G4)</f>
        <v>0</v>
      </c>
      <c r="H5" s="11">
        <f>SUM(H2:H4)</f>
        <v>2</v>
      </c>
      <c r="I5" s="11">
        <f>SUM(I2:I4)</f>
        <v>0</v>
      </c>
      <c r="J5" s="14">
        <f>(G5+(I5/2))/(G5+H5+I5)</f>
        <v>0</v>
      </c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5">
        <f>AVERAGE(D2:D4)</f>
        <v>3</v>
      </c>
      <c r="E6" s="15">
        <f>AVERAGE(E2:E4)</f>
        <v>24.5</v>
      </c>
      <c r="F6" s="16">
        <f>D6-E6</f>
        <v>-21.5</v>
      </c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</sheetData>
  <conditionalFormatting sqref="F6">
    <cfRule type="cellIs" dxfId="5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48"/>
  <sheetViews>
    <sheetView workbookViewId="0">
      <pane ySplit="1" topLeftCell="A23" activePane="bottomLeft" state="frozen"/>
      <selection pane="bottomLeft" activeCell="C53" sqref="C53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1980</v>
      </c>
      <c r="B2" s="47">
        <v>42646</v>
      </c>
      <c r="C2" s="48" t="s">
        <v>42</v>
      </c>
      <c r="D2" s="49">
        <v>13</v>
      </c>
      <c r="E2" s="49">
        <v>41</v>
      </c>
      <c r="F2" s="49" t="s">
        <v>7</v>
      </c>
      <c r="G2" s="49"/>
      <c r="H2" s="49">
        <v>1</v>
      </c>
      <c r="I2" s="49"/>
      <c r="J2" s="49"/>
      <c r="K2" s="49" t="s">
        <v>22</v>
      </c>
      <c r="L2" s="50" t="s">
        <v>23</v>
      </c>
      <c r="M2" s="50"/>
      <c r="N2" s="48" t="s">
        <v>81</v>
      </c>
      <c r="O2" s="50"/>
    </row>
    <row r="3" spans="1:15" s="51" customFormat="1" ht="14.25" customHeight="1" x14ac:dyDescent="0.25">
      <c r="A3" s="46">
        <v>1981</v>
      </c>
      <c r="B3" s="47">
        <v>42645</v>
      </c>
      <c r="C3" s="48" t="s">
        <v>42</v>
      </c>
      <c r="D3" s="49">
        <v>6</v>
      </c>
      <c r="E3" s="49">
        <v>0</v>
      </c>
      <c r="F3" s="49" t="s">
        <v>6</v>
      </c>
      <c r="G3" s="49">
        <v>1</v>
      </c>
      <c r="H3" s="49"/>
      <c r="I3" s="49"/>
      <c r="J3" s="49"/>
      <c r="K3" s="49" t="s">
        <v>20</v>
      </c>
      <c r="L3" s="50" t="s">
        <v>23</v>
      </c>
      <c r="M3" s="50"/>
      <c r="N3" s="48" t="s">
        <v>81</v>
      </c>
      <c r="O3" s="50"/>
    </row>
    <row r="4" spans="1:15" s="51" customFormat="1" ht="14.25" customHeight="1" x14ac:dyDescent="0.25">
      <c r="A4" s="46">
        <v>1982</v>
      </c>
      <c r="B4" s="47">
        <v>42644</v>
      </c>
      <c r="C4" s="48" t="s">
        <v>42</v>
      </c>
      <c r="D4" s="49">
        <v>14</v>
      </c>
      <c r="E4" s="49">
        <v>0</v>
      </c>
      <c r="F4" s="49" t="s">
        <v>6</v>
      </c>
      <c r="G4" s="49">
        <v>1</v>
      </c>
      <c r="H4" s="49"/>
      <c r="I4" s="49"/>
      <c r="J4" s="49"/>
      <c r="K4" s="49" t="s">
        <v>22</v>
      </c>
      <c r="L4" s="50" t="s">
        <v>23</v>
      </c>
      <c r="M4" s="50"/>
      <c r="N4" s="48" t="s">
        <v>81</v>
      </c>
      <c r="O4" s="50"/>
    </row>
    <row r="5" spans="1:15" s="51" customFormat="1" ht="14.25" customHeight="1" x14ac:dyDescent="0.25">
      <c r="A5" s="46">
        <v>1983</v>
      </c>
      <c r="B5" s="47">
        <v>42643</v>
      </c>
      <c r="C5" s="48" t="s">
        <v>42</v>
      </c>
      <c r="D5" s="49">
        <v>6</v>
      </c>
      <c r="E5" s="49">
        <v>17</v>
      </c>
      <c r="F5" s="49" t="s">
        <v>7</v>
      </c>
      <c r="G5" s="49"/>
      <c r="H5" s="49">
        <v>1</v>
      </c>
      <c r="I5" s="49"/>
      <c r="J5" s="49"/>
      <c r="K5" s="49" t="s">
        <v>20</v>
      </c>
      <c r="L5" s="50" t="s">
        <v>23</v>
      </c>
      <c r="M5" s="50"/>
      <c r="N5" s="48" t="s">
        <v>81</v>
      </c>
      <c r="O5" s="50"/>
    </row>
    <row r="6" spans="1:15" s="51" customFormat="1" ht="14.25" customHeight="1" x14ac:dyDescent="0.25">
      <c r="A6" s="46">
        <v>1984</v>
      </c>
      <c r="B6" s="47">
        <v>42627</v>
      </c>
      <c r="C6" s="48" t="s">
        <v>42</v>
      </c>
      <c r="D6" s="49">
        <v>3</v>
      </c>
      <c r="E6" s="49">
        <v>32</v>
      </c>
      <c r="F6" s="49" t="s">
        <v>7</v>
      </c>
      <c r="G6" s="49"/>
      <c r="H6" s="49">
        <v>1</v>
      </c>
      <c r="I6" s="49"/>
      <c r="J6" s="49"/>
      <c r="K6" s="49" t="s">
        <v>22</v>
      </c>
      <c r="L6" s="50" t="s">
        <v>23</v>
      </c>
      <c r="M6" s="50"/>
      <c r="N6" s="48" t="s">
        <v>81</v>
      </c>
      <c r="O6" s="50"/>
    </row>
    <row r="7" spans="1:15" s="51" customFormat="1" ht="14.25" customHeight="1" x14ac:dyDescent="0.25">
      <c r="A7" s="46">
        <v>1985</v>
      </c>
      <c r="B7" s="47">
        <v>42626</v>
      </c>
      <c r="C7" s="48" t="s">
        <v>42</v>
      </c>
      <c r="D7" s="49">
        <v>6</v>
      </c>
      <c r="E7" s="49">
        <v>20</v>
      </c>
      <c r="F7" s="49" t="s">
        <v>7</v>
      </c>
      <c r="G7" s="49"/>
      <c r="H7" s="49">
        <v>1</v>
      </c>
      <c r="I7" s="49"/>
      <c r="J7" s="49"/>
      <c r="K7" s="49" t="s">
        <v>22</v>
      </c>
      <c r="L7" s="50" t="s">
        <v>23</v>
      </c>
      <c r="M7" s="50"/>
      <c r="N7" s="48" t="s">
        <v>90</v>
      </c>
      <c r="O7" s="50"/>
    </row>
    <row r="8" spans="1:15" s="51" customFormat="1" ht="14.25" customHeight="1" x14ac:dyDescent="0.25">
      <c r="A8" s="46">
        <v>1986</v>
      </c>
      <c r="B8" s="47">
        <v>42618</v>
      </c>
      <c r="C8" s="48" t="s">
        <v>42</v>
      </c>
      <c r="D8" s="49">
        <v>7</v>
      </c>
      <c r="E8" s="49">
        <v>17</v>
      </c>
      <c r="F8" s="49" t="s">
        <v>7</v>
      </c>
      <c r="G8" s="49"/>
      <c r="H8" s="49">
        <v>1</v>
      </c>
      <c r="I8" s="49"/>
      <c r="J8" s="49"/>
      <c r="K8" s="49" t="s">
        <v>20</v>
      </c>
      <c r="L8" s="50" t="s">
        <v>23</v>
      </c>
      <c r="M8" s="50"/>
      <c r="N8" s="48" t="s">
        <v>90</v>
      </c>
      <c r="O8" s="50"/>
    </row>
    <row r="9" spans="1:15" s="51" customFormat="1" ht="14.25" customHeight="1" x14ac:dyDescent="0.25">
      <c r="A9" s="46">
        <v>1987</v>
      </c>
      <c r="B9" s="47">
        <v>42617</v>
      </c>
      <c r="C9" s="48" t="s">
        <v>42</v>
      </c>
      <c r="D9" s="49">
        <v>7</v>
      </c>
      <c r="E9" s="49">
        <v>0</v>
      </c>
      <c r="F9" s="49" t="s">
        <v>6</v>
      </c>
      <c r="G9" s="49">
        <v>1</v>
      </c>
      <c r="H9" s="49"/>
      <c r="I9" s="49"/>
      <c r="J9" s="49"/>
      <c r="K9" s="49" t="s">
        <v>22</v>
      </c>
      <c r="L9" s="50" t="s">
        <v>23</v>
      </c>
      <c r="M9" s="50"/>
      <c r="N9" s="48" t="s">
        <v>90</v>
      </c>
      <c r="O9" s="50"/>
    </row>
    <row r="10" spans="1:15" s="51" customFormat="1" ht="14.25" customHeight="1" x14ac:dyDescent="0.25">
      <c r="A10" s="46">
        <v>1988</v>
      </c>
      <c r="B10" s="47">
        <v>42622</v>
      </c>
      <c r="C10" s="48" t="s">
        <v>42</v>
      </c>
      <c r="D10" s="49">
        <v>0</v>
      </c>
      <c r="E10" s="49">
        <v>24</v>
      </c>
      <c r="F10" s="49" t="s">
        <v>7</v>
      </c>
      <c r="G10" s="49"/>
      <c r="H10" s="49">
        <v>1</v>
      </c>
      <c r="I10" s="49"/>
      <c r="J10" s="49"/>
      <c r="K10" s="49" t="s">
        <v>20</v>
      </c>
      <c r="L10" s="50" t="s">
        <v>23</v>
      </c>
      <c r="M10" s="50"/>
      <c r="N10" s="48" t="s">
        <v>90</v>
      </c>
      <c r="O10" s="50"/>
    </row>
    <row r="11" spans="1:15" s="51" customFormat="1" ht="14.25" customHeight="1" x14ac:dyDescent="0.25">
      <c r="A11" s="46">
        <v>1989</v>
      </c>
      <c r="B11" s="47">
        <v>42621</v>
      </c>
      <c r="C11" s="48" t="s">
        <v>42</v>
      </c>
      <c r="D11" s="49">
        <v>20</v>
      </c>
      <c r="E11" s="49">
        <v>21</v>
      </c>
      <c r="F11" s="49" t="s">
        <v>7</v>
      </c>
      <c r="G11" s="49"/>
      <c r="H11" s="49">
        <v>1</v>
      </c>
      <c r="I11" s="49"/>
      <c r="J11" s="49"/>
      <c r="K11" s="49" t="s">
        <v>22</v>
      </c>
      <c r="L11" s="50" t="s">
        <v>23</v>
      </c>
      <c r="M11" s="50"/>
      <c r="N11" s="48" t="s">
        <v>90</v>
      </c>
      <c r="O11" s="50"/>
    </row>
    <row r="12" spans="1:15" s="51" customFormat="1" ht="14.25" customHeight="1" x14ac:dyDescent="0.25">
      <c r="A12" s="46">
        <v>1990</v>
      </c>
      <c r="B12" s="47">
        <v>42620</v>
      </c>
      <c r="C12" s="48" t="s">
        <v>42</v>
      </c>
      <c r="D12" s="49">
        <v>0</v>
      </c>
      <c r="E12" s="49">
        <v>21</v>
      </c>
      <c r="F12" s="49" t="s">
        <v>7</v>
      </c>
      <c r="G12" s="49"/>
      <c r="H12" s="49">
        <v>1</v>
      </c>
      <c r="I12" s="49"/>
      <c r="J12" s="49"/>
      <c r="K12" s="49" t="s">
        <v>20</v>
      </c>
      <c r="L12" s="50" t="s">
        <v>23</v>
      </c>
      <c r="M12" s="50"/>
      <c r="N12" s="48" t="s">
        <v>90</v>
      </c>
      <c r="O12" s="50"/>
    </row>
    <row r="13" spans="1:15" s="51" customFormat="1" ht="14.25" customHeight="1" x14ac:dyDescent="0.25">
      <c r="A13" s="46">
        <v>1991</v>
      </c>
      <c r="B13" s="47">
        <v>42619</v>
      </c>
      <c r="C13" s="48" t="s">
        <v>42</v>
      </c>
      <c r="D13" s="49">
        <v>0</v>
      </c>
      <c r="E13" s="49">
        <v>7</v>
      </c>
      <c r="F13" s="49" t="s">
        <v>7</v>
      </c>
      <c r="G13" s="49"/>
      <c r="H13" s="49">
        <v>1</v>
      </c>
      <c r="I13" s="49"/>
      <c r="J13" s="49"/>
      <c r="K13" s="49" t="s">
        <v>22</v>
      </c>
      <c r="L13" s="50" t="s">
        <v>23</v>
      </c>
      <c r="M13" s="50"/>
      <c r="N13" s="48" t="s">
        <v>95</v>
      </c>
      <c r="O13" s="50"/>
    </row>
    <row r="14" spans="1:15" s="51" customFormat="1" ht="14.25" customHeight="1" x14ac:dyDescent="0.25">
      <c r="A14" s="46">
        <v>1992</v>
      </c>
      <c r="B14" s="47">
        <v>42624</v>
      </c>
      <c r="C14" s="48" t="s">
        <v>42</v>
      </c>
      <c r="D14" s="49">
        <v>18</v>
      </c>
      <c r="E14" s="49">
        <v>42</v>
      </c>
      <c r="F14" s="49" t="s">
        <v>7</v>
      </c>
      <c r="G14" s="49"/>
      <c r="H14" s="49">
        <v>1</v>
      </c>
      <c r="I14" s="49"/>
      <c r="J14" s="49"/>
      <c r="K14" s="49" t="s">
        <v>20</v>
      </c>
      <c r="L14" s="50" t="s">
        <v>23</v>
      </c>
      <c r="M14" s="50"/>
      <c r="N14" s="48" t="s">
        <v>95</v>
      </c>
      <c r="O14" s="50"/>
    </row>
    <row r="15" spans="1:15" s="51" customFormat="1" ht="14.25" customHeight="1" x14ac:dyDescent="0.25">
      <c r="A15" s="46">
        <v>1993</v>
      </c>
      <c r="B15" s="47">
        <v>42623</v>
      </c>
      <c r="C15" s="48" t="s">
        <v>42</v>
      </c>
      <c r="D15" s="49">
        <v>0</v>
      </c>
      <c r="E15" s="49">
        <v>23</v>
      </c>
      <c r="F15" s="49" t="s">
        <v>7</v>
      </c>
      <c r="G15" s="49"/>
      <c r="H15" s="49">
        <v>1</v>
      </c>
      <c r="I15" s="49"/>
      <c r="J15" s="49"/>
      <c r="K15" s="49" t="s">
        <v>22</v>
      </c>
      <c r="L15" s="50" t="s">
        <v>23</v>
      </c>
      <c r="M15" s="50"/>
      <c r="N15" s="48" t="s">
        <v>95</v>
      </c>
      <c r="O15" s="50"/>
    </row>
    <row r="16" spans="1:15" s="51" customFormat="1" ht="14.25" customHeight="1" x14ac:dyDescent="0.25">
      <c r="A16" s="46">
        <v>1996</v>
      </c>
      <c r="B16" s="47">
        <v>42620</v>
      </c>
      <c r="C16" s="48" t="s">
        <v>42</v>
      </c>
      <c r="D16" s="49">
        <v>14</v>
      </c>
      <c r="E16" s="49">
        <v>0</v>
      </c>
      <c r="F16" s="49" t="s">
        <v>6</v>
      </c>
      <c r="G16" s="49">
        <v>1</v>
      </c>
      <c r="H16" s="49"/>
      <c r="I16" s="49"/>
      <c r="J16" s="49"/>
      <c r="K16" s="49" t="s">
        <v>22</v>
      </c>
      <c r="L16" s="50" t="s">
        <v>23</v>
      </c>
      <c r="M16" s="50"/>
      <c r="N16" s="48" t="s">
        <v>132</v>
      </c>
      <c r="O16" s="50" t="s">
        <v>66</v>
      </c>
    </row>
    <row r="17" spans="1:15" s="51" customFormat="1" ht="14.25" customHeight="1" x14ac:dyDescent="0.25">
      <c r="A17" s="46">
        <v>1996</v>
      </c>
      <c r="B17" s="47">
        <v>42664</v>
      </c>
      <c r="C17" s="48" t="s">
        <v>42</v>
      </c>
      <c r="D17" s="49">
        <v>21</v>
      </c>
      <c r="E17" s="49">
        <v>24</v>
      </c>
      <c r="F17" s="49" t="s">
        <v>7</v>
      </c>
      <c r="G17" s="49"/>
      <c r="H17" s="49">
        <v>1</v>
      </c>
      <c r="I17" s="49"/>
      <c r="J17" s="49"/>
      <c r="K17" s="49" t="s">
        <v>20</v>
      </c>
      <c r="L17" s="50" t="s">
        <v>23</v>
      </c>
      <c r="M17" s="50"/>
      <c r="N17" s="48" t="s">
        <v>132</v>
      </c>
      <c r="O17" s="50" t="s">
        <v>37</v>
      </c>
    </row>
    <row r="18" spans="1:15" s="51" customFormat="1" ht="14.25" customHeight="1" x14ac:dyDescent="0.25">
      <c r="A18" s="46">
        <v>1997</v>
      </c>
      <c r="B18" s="47">
        <v>42618</v>
      </c>
      <c r="C18" s="48" t="s">
        <v>42</v>
      </c>
      <c r="D18" s="49">
        <v>14</v>
      </c>
      <c r="E18" s="49">
        <v>28</v>
      </c>
      <c r="F18" s="49" t="s">
        <v>7</v>
      </c>
      <c r="G18" s="49"/>
      <c r="H18" s="49">
        <v>1</v>
      </c>
      <c r="I18" s="49"/>
      <c r="J18" s="49"/>
      <c r="K18" s="49" t="s">
        <v>20</v>
      </c>
      <c r="L18" s="50" t="s">
        <v>23</v>
      </c>
      <c r="M18" s="50"/>
      <c r="N18" s="48" t="s">
        <v>132</v>
      </c>
      <c r="O18" s="50"/>
    </row>
    <row r="19" spans="1:15" s="51" customFormat="1" ht="14.25" customHeight="1" x14ac:dyDescent="0.25">
      <c r="A19" s="46">
        <v>1997</v>
      </c>
      <c r="B19" s="47">
        <v>42660</v>
      </c>
      <c r="C19" s="48" t="s">
        <v>42</v>
      </c>
      <c r="D19" s="49">
        <v>7</v>
      </c>
      <c r="E19" s="49">
        <v>0</v>
      </c>
      <c r="F19" s="49" t="s">
        <v>6</v>
      </c>
      <c r="G19" s="49">
        <v>1</v>
      </c>
      <c r="H19" s="49"/>
      <c r="I19" s="49"/>
      <c r="J19" s="49"/>
      <c r="K19" s="49" t="s">
        <v>22</v>
      </c>
      <c r="L19" s="50" t="s">
        <v>23</v>
      </c>
      <c r="M19" s="50"/>
      <c r="N19" s="48" t="s">
        <v>132</v>
      </c>
      <c r="O19" s="50"/>
    </row>
    <row r="20" spans="1:15" s="51" customFormat="1" ht="14.25" customHeight="1" x14ac:dyDescent="0.25">
      <c r="A20" s="46">
        <v>1998</v>
      </c>
      <c r="B20" s="47">
        <v>42617</v>
      </c>
      <c r="C20" s="48" t="s">
        <v>42</v>
      </c>
      <c r="D20" s="49">
        <v>6</v>
      </c>
      <c r="E20" s="49">
        <v>2</v>
      </c>
      <c r="F20" s="49" t="s">
        <v>6</v>
      </c>
      <c r="G20" s="49">
        <v>1</v>
      </c>
      <c r="H20" s="49"/>
      <c r="I20" s="49"/>
      <c r="J20" s="49"/>
      <c r="K20" s="49" t="s">
        <v>20</v>
      </c>
      <c r="L20" s="50" t="s">
        <v>23</v>
      </c>
      <c r="M20" s="50"/>
      <c r="N20" s="48" t="s">
        <v>132</v>
      </c>
      <c r="O20" s="50"/>
    </row>
    <row r="21" spans="1:15" s="51" customFormat="1" ht="14.25" customHeight="1" x14ac:dyDescent="0.25">
      <c r="A21" s="46">
        <v>1998</v>
      </c>
      <c r="B21" s="47">
        <v>42659</v>
      </c>
      <c r="C21" s="48" t="s">
        <v>42</v>
      </c>
      <c r="D21" s="49">
        <v>6</v>
      </c>
      <c r="E21" s="49">
        <v>42</v>
      </c>
      <c r="F21" s="49" t="s">
        <v>7</v>
      </c>
      <c r="G21" s="49"/>
      <c r="H21" s="49">
        <v>1</v>
      </c>
      <c r="I21" s="49"/>
      <c r="J21" s="49"/>
      <c r="K21" s="49" t="s">
        <v>20</v>
      </c>
      <c r="L21" s="50" t="s">
        <v>23</v>
      </c>
      <c r="M21" s="50"/>
      <c r="N21" s="48" t="s">
        <v>132</v>
      </c>
      <c r="O21" s="50"/>
    </row>
    <row r="22" spans="1:15" s="51" customFormat="1" ht="14.25" customHeight="1" x14ac:dyDescent="0.25">
      <c r="A22" s="46">
        <v>1999</v>
      </c>
      <c r="B22" s="47">
        <v>42626</v>
      </c>
      <c r="C22" s="48" t="s">
        <v>42</v>
      </c>
      <c r="D22" s="49">
        <v>19</v>
      </c>
      <c r="E22" s="49">
        <v>0</v>
      </c>
      <c r="F22" s="49" t="s">
        <v>6</v>
      </c>
      <c r="G22" s="49">
        <v>1</v>
      </c>
      <c r="H22" s="49"/>
      <c r="I22" s="49"/>
      <c r="J22" s="49"/>
      <c r="K22" s="49" t="s">
        <v>20</v>
      </c>
      <c r="L22" s="50" t="s">
        <v>23</v>
      </c>
      <c r="M22" s="50"/>
      <c r="N22" s="48" t="s">
        <v>133</v>
      </c>
      <c r="O22" s="50"/>
    </row>
    <row r="23" spans="1:15" s="51" customFormat="1" ht="14.25" customHeight="1" x14ac:dyDescent="0.25">
      <c r="A23" s="46">
        <v>1999</v>
      </c>
      <c r="B23" s="47">
        <v>42652</v>
      </c>
      <c r="C23" s="48" t="s">
        <v>42</v>
      </c>
      <c r="D23" s="49">
        <v>13</v>
      </c>
      <c r="E23" s="49">
        <v>19</v>
      </c>
      <c r="F23" s="49" t="s">
        <v>7</v>
      </c>
      <c r="G23" s="49"/>
      <c r="H23" s="49">
        <v>1</v>
      </c>
      <c r="I23" s="49"/>
      <c r="J23" s="49"/>
      <c r="K23" s="49" t="s">
        <v>22</v>
      </c>
      <c r="L23" s="50" t="s">
        <v>23</v>
      </c>
      <c r="M23" s="50"/>
      <c r="N23" s="48" t="s">
        <v>133</v>
      </c>
      <c r="O23" s="50"/>
    </row>
    <row r="24" spans="1:15" s="51" customFormat="1" ht="14.25" customHeight="1" x14ac:dyDescent="0.25">
      <c r="A24" s="46">
        <v>2000</v>
      </c>
      <c r="B24" s="47">
        <v>42621</v>
      </c>
      <c r="C24" s="48" t="s">
        <v>42</v>
      </c>
      <c r="D24" s="49">
        <v>0</v>
      </c>
      <c r="E24" s="49">
        <v>15</v>
      </c>
      <c r="F24" s="49" t="s">
        <v>7</v>
      </c>
      <c r="G24" s="49"/>
      <c r="H24" s="49">
        <v>1</v>
      </c>
      <c r="I24" s="49"/>
      <c r="J24" s="49"/>
      <c r="K24" s="49" t="s">
        <v>22</v>
      </c>
      <c r="L24" s="50" t="s">
        <v>23</v>
      </c>
      <c r="M24" s="50"/>
      <c r="N24" s="48" t="s">
        <v>133</v>
      </c>
      <c r="O24" s="50"/>
    </row>
    <row r="25" spans="1:15" s="51" customFormat="1" ht="14.25" customHeight="1" x14ac:dyDescent="0.25">
      <c r="A25" s="46">
        <v>2000</v>
      </c>
      <c r="B25" s="47">
        <v>42649</v>
      </c>
      <c r="C25" s="48" t="s">
        <v>42</v>
      </c>
      <c r="D25" s="49">
        <v>7</v>
      </c>
      <c r="E25" s="49">
        <v>20</v>
      </c>
      <c r="F25" s="49" t="s">
        <v>7</v>
      </c>
      <c r="G25" s="49"/>
      <c r="H25" s="49">
        <v>1</v>
      </c>
      <c r="I25" s="49"/>
      <c r="J25" s="49"/>
      <c r="K25" s="49" t="s">
        <v>20</v>
      </c>
      <c r="L25" s="50" t="s">
        <v>23</v>
      </c>
      <c r="M25" s="50"/>
      <c r="N25" s="48" t="s">
        <v>133</v>
      </c>
      <c r="O25" s="50"/>
    </row>
    <row r="26" spans="1:15" s="51" customFormat="1" ht="14.25" customHeight="1" x14ac:dyDescent="0.25">
      <c r="A26" s="46">
        <v>2001</v>
      </c>
      <c r="B26" s="47">
        <v>42648</v>
      </c>
      <c r="C26" s="48" t="s">
        <v>42</v>
      </c>
      <c r="D26" s="49">
        <v>0</v>
      </c>
      <c r="E26" s="49">
        <v>41</v>
      </c>
      <c r="F26" s="49" t="s">
        <v>7</v>
      </c>
      <c r="G26" s="49"/>
      <c r="H26" s="49">
        <v>1</v>
      </c>
      <c r="I26" s="49"/>
      <c r="J26" s="49"/>
      <c r="K26" s="49" t="s">
        <v>20</v>
      </c>
      <c r="L26" s="50" t="s">
        <v>23</v>
      </c>
      <c r="M26" s="50"/>
      <c r="N26" s="48" t="s">
        <v>134</v>
      </c>
      <c r="O26" s="50"/>
    </row>
    <row r="27" spans="1:15" s="51" customFormat="1" ht="14.25" customHeight="1" x14ac:dyDescent="0.25">
      <c r="A27" s="46">
        <v>2001</v>
      </c>
      <c r="B27" s="47">
        <v>42676</v>
      </c>
      <c r="C27" s="48" t="s">
        <v>42</v>
      </c>
      <c r="D27" s="49">
        <v>6</v>
      </c>
      <c r="E27" s="49">
        <v>32</v>
      </c>
      <c r="F27" s="49" t="s">
        <v>7</v>
      </c>
      <c r="G27" s="49"/>
      <c r="H27" s="49">
        <v>1</v>
      </c>
      <c r="I27" s="49"/>
      <c r="J27" s="49"/>
      <c r="K27" s="49" t="s">
        <v>22</v>
      </c>
      <c r="L27" s="50" t="s">
        <v>23</v>
      </c>
      <c r="M27" s="50"/>
      <c r="N27" s="48" t="s">
        <v>134</v>
      </c>
      <c r="O27" s="50"/>
    </row>
    <row r="28" spans="1:15" s="51" customFormat="1" ht="14.25" customHeight="1" x14ac:dyDescent="0.25">
      <c r="A28" s="46">
        <v>2002</v>
      </c>
      <c r="B28" s="47">
        <v>42647</v>
      </c>
      <c r="C28" s="48" t="s">
        <v>42</v>
      </c>
      <c r="D28" s="49">
        <v>15</v>
      </c>
      <c r="E28" s="49">
        <v>14</v>
      </c>
      <c r="F28" s="49" t="s">
        <v>6</v>
      </c>
      <c r="G28" s="49">
        <v>1</v>
      </c>
      <c r="H28" s="49"/>
      <c r="I28" s="49"/>
      <c r="J28" s="49"/>
      <c r="K28" s="49" t="s">
        <v>22</v>
      </c>
      <c r="L28" s="50" t="s">
        <v>23</v>
      </c>
      <c r="M28" s="50"/>
      <c r="N28" s="48" t="s">
        <v>99</v>
      </c>
      <c r="O28" s="50"/>
    </row>
    <row r="29" spans="1:15" s="51" customFormat="1" ht="14.25" customHeight="1" x14ac:dyDescent="0.25">
      <c r="A29" s="46">
        <v>2002</v>
      </c>
      <c r="B29" s="47">
        <v>42683</v>
      </c>
      <c r="C29" s="48" t="s">
        <v>42</v>
      </c>
      <c r="D29" s="49">
        <v>28</v>
      </c>
      <c r="E29" s="49">
        <v>0</v>
      </c>
      <c r="F29" s="49" t="s">
        <v>6</v>
      </c>
      <c r="G29" s="49">
        <v>1</v>
      </c>
      <c r="H29" s="49"/>
      <c r="I29" s="49"/>
      <c r="J29" s="49"/>
      <c r="K29" s="49" t="s">
        <v>20</v>
      </c>
      <c r="L29" s="50" t="s">
        <v>23</v>
      </c>
      <c r="M29" s="50"/>
      <c r="N29" s="48" t="s">
        <v>99</v>
      </c>
      <c r="O29" s="50"/>
    </row>
    <row r="30" spans="1:15" s="51" customFormat="1" ht="14.25" customHeight="1" x14ac:dyDescent="0.25">
      <c r="A30" s="46">
        <v>2003</v>
      </c>
      <c r="B30" s="47">
        <v>42646</v>
      </c>
      <c r="C30" s="48" t="s">
        <v>42</v>
      </c>
      <c r="D30" s="49">
        <v>21</v>
      </c>
      <c r="E30" s="49">
        <v>28</v>
      </c>
      <c r="F30" s="49" t="s">
        <v>7</v>
      </c>
      <c r="G30" s="49"/>
      <c r="H30" s="49">
        <v>1</v>
      </c>
      <c r="I30" s="49"/>
      <c r="J30" s="49"/>
      <c r="K30" s="49" t="s">
        <v>22</v>
      </c>
      <c r="L30" s="50" t="s">
        <v>23</v>
      </c>
      <c r="M30" s="50"/>
      <c r="N30" s="48" t="s">
        <v>99</v>
      </c>
      <c r="O30" s="50"/>
    </row>
    <row r="31" spans="1:15" s="51" customFormat="1" ht="14.25" customHeight="1" x14ac:dyDescent="0.25">
      <c r="A31" s="46">
        <v>2003</v>
      </c>
      <c r="B31" s="47">
        <v>42674</v>
      </c>
      <c r="C31" s="48" t="s">
        <v>42</v>
      </c>
      <c r="D31" s="49">
        <v>30</v>
      </c>
      <c r="E31" s="49">
        <v>27</v>
      </c>
      <c r="F31" s="49" t="s">
        <v>6</v>
      </c>
      <c r="G31" s="49">
        <v>1</v>
      </c>
      <c r="H31" s="49"/>
      <c r="I31" s="49"/>
      <c r="J31" s="49"/>
      <c r="K31" s="49" t="s">
        <v>20</v>
      </c>
      <c r="L31" s="50" t="s">
        <v>23</v>
      </c>
      <c r="M31" s="50"/>
      <c r="N31" s="48" t="s">
        <v>99</v>
      </c>
      <c r="O31" s="50"/>
    </row>
    <row r="32" spans="1:15" s="51" customFormat="1" ht="14.25" customHeight="1" x14ac:dyDescent="0.25">
      <c r="A32" s="46">
        <v>2004</v>
      </c>
      <c r="B32" s="47">
        <v>42652</v>
      </c>
      <c r="C32" s="48" t="s">
        <v>42</v>
      </c>
      <c r="D32" s="49">
        <v>34</v>
      </c>
      <c r="E32" s="49">
        <v>35</v>
      </c>
      <c r="F32" s="49" t="s">
        <v>7</v>
      </c>
      <c r="G32" s="49"/>
      <c r="H32" s="49">
        <v>1</v>
      </c>
      <c r="I32" s="49"/>
      <c r="J32" s="49"/>
      <c r="K32" s="49" t="s">
        <v>22</v>
      </c>
      <c r="L32" s="50" t="s">
        <v>23</v>
      </c>
      <c r="M32" s="50"/>
      <c r="N32" s="48" t="s">
        <v>99</v>
      </c>
      <c r="O32" s="50"/>
    </row>
    <row r="33" spans="1:254" s="51" customFormat="1" ht="14.25" customHeight="1" x14ac:dyDescent="0.25">
      <c r="A33" s="46">
        <v>2004</v>
      </c>
      <c r="B33" s="47">
        <v>42679</v>
      </c>
      <c r="C33" s="48" t="s">
        <v>42</v>
      </c>
      <c r="D33" s="49">
        <v>6</v>
      </c>
      <c r="E33" s="49">
        <v>20</v>
      </c>
      <c r="F33" s="49" t="s">
        <v>7</v>
      </c>
      <c r="G33" s="49"/>
      <c r="H33" s="49">
        <v>1</v>
      </c>
      <c r="I33" s="49"/>
      <c r="J33" s="49"/>
      <c r="K33" s="49" t="s">
        <v>20</v>
      </c>
      <c r="L33" s="50" t="s">
        <v>23</v>
      </c>
      <c r="M33" s="50"/>
      <c r="N33" s="48" t="s">
        <v>99</v>
      </c>
      <c r="O33" s="50"/>
    </row>
    <row r="34" spans="1:254" s="51" customFormat="1" ht="14.25" customHeight="1" x14ac:dyDescent="0.25">
      <c r="A34" s="46">
        <v>2005</v>
      </c>
      <c r="B34" s="47">
        <v>42664</v>
      </c>
      <c r="C34" s="48" t="s">
        <v>42</v>
      </c>
      <c r="D34" s="49">
        <v>16</v>
      </c>
      <c r="E34" s="49">
        <v>10</v>
      </c>
      <c r="F34" s="49" t="s">
        <v>6</v>
      </c>
      <c r="G34" s="49">
        <v>1</v>
      </c>
      <c r="H34" s="49"/>
      <c r="I34" s="49"/>
      <c r="J34" s="49"/>
      <c r="K34" s="49" t="s">
        <v>22</v>
      </c>
      <c r="L34" s="50" t="s">
        <v>23</v>
      </c>
      <c r="M34" s="50"/>
      <c r="N34" s="48" t="s">
        <v>99</v>
      </c>
      <c r="O34" s="50"/>
    </row>
    <row r="35" spans="1:254" s="51" customFormat="1" ht="14.25" customHeight="1" x14ac:dyDescent="0.25">
      <c r="A35" s="46">
        <v>2006</v>
      </c>
      <c r="B35" s="47">
        <v>42663</v>
      </c>
      <c r="C35" s="48" t="s">
        <v>42</v>
      </c>
      <c r="D35" s="49">
        <v>44</v>
      </c>
      <c r="E35" s="49">
        <v>14</v>
      </c>
      <c r="F35" s="49" t="s">
        <v>6</v>
      </c>
      <c r="G35" s="49">
        <v>1</v>
      </c>
      <c r="H35" s="49"/>
      <c r="I35" s="49"/>
      <c r="J35" s="49"/>
      <c r="K35" s="49" t="s">
        <v>20</v>
      </c>
      <c r="L35" s="50" t="s">
        <v>23</v>
      </c>
      <c r="M35" s="50"/>
      <c r="N35" s="48" t="s">
        <v>99</v>
      </c>
      <c r="O35" s="50"/>
    </row>
    <row r="36" spans="1:254" s="51" customFormat="1" ht="14.25" customHeight="1" x14ac:dyDescent="0.25">
      <c r="A36" s="46">
        <v>2007</v>
      </c>
      <c r="B36" s="47">
        <v>42676</v>
      </c>
      <c r="C36" s="48" t="s">
        <v>42</v>
      </c>
      <c r="D36" s="49">
        <v>36</v>
      </c>
      <c r="E36" s="49">
        <v>14</v>
      </c>
      <c r="F36" s="49" t="s">
        <v>6</v>
      </c>
      <c r="G36" s="49">
        <v>1</v>
      </c>
      <c r="H36" s="49"/>
      <c r="I36" s="49"/>
      <c r="J36" s="49"/>
      <c r="K36" s="49" t="s">
        <v>20</v>
      </c>
      <c r="L36" s="50" t="s">
        <v>23</v>
      </c>
      <c r="M36" s="50"/>
      <c r="N36" s="48" t="s">
        <v>99</v>
      </c>
      <c r="O36" s="50"/>
    </row>
    <row r="37" spans="1:254" s="51" customFormat="1" ht="14.25" customHeight="1" x14ac:dyDescent="0.25">
      <c r="A37" s="46">
        <v>2008</v>
      </c>
      <c r="B37" s="47">
        <v>42674</v>
      </c>
      <c r="C37" s="48" t="s">
        <v>42</v>
      </c>
      <c r="D37" s="49">
        <v>48</v>
      </c>
      <c r="E37" s="49">
        <v>21</v>
      </c>
      <c r="F37" s="49" t="s">
        <v>6</v>
      </c>
      <c r="G37" s="49">
        <v>1</v>
      </c>
      <c r="H37" s="49"/>
      <c r="I37" s="49"/>
      <c r="J37" s="49"/>
      <c r="K37" s="49" t="s">
        <v>22</v>
      </c>
      <c r="L37" s="50" t="s">
        <v>23</v>
      </c>
      <c r="M37" s="50"/>
      <c r="N37" s="48" t="s">
        <v>99</v>
      </c>
      <c r="O37" s="50"/>
    </row>
    <row r="38" spans="1:254" s="51" customFormat="1" ht="14.25" customHeight="1" x14ac:dyDescent="0.25">
      <c r="A38" s="46">
        <v>2009</v>
      </c>
      <c r="B38" s="47">
        <v>42666</v>
      </c>
      <c r="C38" s="48" t="s">
        <v>42</v>
      </c>
      <c r="D38" s="49">
        <v>51</v>
      </c>
      <c r="E38" s="49">
        <v>19</v>
      </c>
      <c r="F38" s="49" t="s">
        <v>6</v>
      </c>
      <c r="G38" s="49">
        <v>1</v>
      </c>
      <c r="H38" s="49"/>
      <c r="I38" s="49"/>
      <c r="J38" s="49"/>
      <c r="K38" s="49" t="s">
        <v>20</v>
      </c>
      <c r="L38" s="50" t="s">
        <v>23</v>
      </c>
      <c r="M38" s="50"/>
      <c r="N38" s="48" t="s">
        <v>99</v>
      </c>
      <c r="O38" s="50"/>
    </row>
    <row r="39" spans="1:254" s="51" customFormat="1" ht="14.25" customHeight="1" x14ac:dyDescent="0.25">
      <c r="A39" s="46">
        <v>2010</v>
      </c>
      <c r="B39" s="47">
        <v>42665</v>
      </c>
      <c r="C39" s="48" t="s">
        <v>42</v>
      </c>
      <c r="D39" s="49">
        <v>56</v>
      </c>
      <c r="E39" s="49">
        <v>0</v>
      </c>
      <c r="F39" s="49" t="s">
        <v>6</v>
      </c>
      <c r="G39" s="49">
        <v>1</v>
      </c>
      <c r="H39" s="49"/>
      <c r="I39" s="49"/>
      <c r="J39" s="49"/>
      <c r="K39" s="49" t="s">
        <v>22</v>
      </c>
      <c r="L39" s="50" t="s">
        <v>23</v>
      </c>
      <c r="M39" s="50"/>
      <c r="N39" s="48" t="s">
        <v>99</v>
      </c>
      <c r="O39" s="50"/>
    </row>
    <row r="40" spans="1:254" s="51" customFormat="1" ht="14.25" customHeight="1" x14ac:dyDescent="0.25">
      <c r="A40" s="46">
        <v>2011</v>
      </c>
      <c r="B40" s="47">
        <v>42664</v>
      </c>
      <c r="C40" s="48" t="s">
        <v>42</v>
      </c>
      <c r="D40" s="49">
        <v>55</v>
      </c>
      <c r="E40" s="49">
        <v>12</v>
      </c>
      <c r="F40" s="49" t="s">
        <v>6</v>
      </c>
      <c r="G40" s="49">
        <v>1</v>
      </c>
      <c r="H40" s="49"/>
      <c r="I40" s="49"/>
      <c r="J40" s="49"/>
      <c r="K40" s="49" t="s">
        <v>20</v>
      </c>
      <c r="L40" s="50" t="s">
        <v>23</v>
      </c>
      <c r="M40" s="50"/>
      <c r="N40" s="48" t="s">
        <v>99</v>
      </c>
      <c r="O40" s="50"/>
    </row>
    <row r="41" spans="1:254" s="51" customFormat="1" ht="14.25" customHeight="1" x14ac:dyDescent="0.25">
      <c r="A41" s="46">
        <v>2012</v>
      </c>
      <c r="B41" s="47">
        <v>42662</v>
      </c>
      <c r="C41" s="48" t="s">
        <v>42</v>
      </c>
      <c r="D41" s="49">
        <v>28</v>
      </c>
      <c r="E41" s="49">
        <v>46</v>
      </c>
      <c r="F41" s="49" t="s">
        <v>7</v>
      </c>
      <c r="G41" s="49"/>
      <c r="H41" s="49">
        <v>1</v>
      </c>
      <c r="I41" s="49"/>
      <c r="J41" s="49"/>
      <c r="K41" s="49" t="s">
        <v>22</v>
      </c>
      <c r="L41" s="50" t="s">
        <v>23</v>
      </c>
      <c r="M41" s="50" t="s">
        <v>119</v>
      </c>
      <c r="N41" s="48" t="s">
        <v>122</v>
      </c>
      <c r="O41" s="50"/>
    </row>
    <row r="42" spans="1:254" s="51" customFormat="1" ht="14.25" customHeight="1" x14ac:dyDescent="0.25">
      <c r="A42" s="46">
        <v>2013</v>
      </c>
      <c r="B42" s="47">
        <v>42668</v>
      </c>
      <c r="C42" s="48" t="s">
        <v>42</v>
      </c>
      <c r="D42" s="49">
        <v>7</v>
      </c>
      <c r="E42" s="49">
        <v>21</v>
      </c>
      <c r="F42" s="49" t="s">
        <v>7</v>
      </c>
      <c r="G42" s="49"/>
      <c r="H42" s="49">
        <v>1</v>
      </c>
      <c r="I42" s="49"/>
      <c r="J42" s="49"/>
      <c r="K42" s="49" t="s">
        <v>20</v>
      </c>
      <c r="L42" s="50" t="s">
        <v>23</v>
      </c>
      <c r="M42" s="50"/>
      <c r="N42" s="48" t="s">
        <v>122</v>
      </c>
      <c r="O42" s="50"/>
    </row>
    <row r="43" spans="1:254" s="51" customFormat="1" ht="14.25" customHeight="1" x14ac:dyDescent="0.25">
      <c r="A43" s="46">
        <v>2014</v>
      </c>
      <c r="B43" s="47">
        <v>42667</v>
      </c>
      <c r="C43" s="48" t="s">
        <v>42</v>
      </c>
      <c r="D43" s="49">
        <v>27</v>
      </c>
      <c r="E43" s="49">
        <v>26</v>
      </c>
      <c r="F43" s="49" t="s">
        <v>6</v>
      </c>
      <c r="G43" s="49">
        <v>1</v>
      </c>
      <c r="H43" s="49"/>
      <c r="I43" s="49"/>
      <c r="J43" s="49"/>
      <c r="K43" s="49" t="s">
        <v>22</v>
      </c>
      <c r="L43" s="50" t="s">
        <v>23</v>
      </c>
      <c r="M43" s="50" t="s">
        <v>119</v>
      </c>
      <c r="N43" s="48" t="s">
        <v>122</v>
      </c>
      <c r="O43" s="50"/>
    </row>
    <row r="44" spans="1:254" s="51" customFormat="1" ht="14.25" customHeight="1" x14ac:dyDescent="0.25">
      <c r="A44" s="46">
        <v>2015</v>
      </c>
      <c r="B44" s="47">
        <v>42652</v>
      </c>
      <c r="C44" s="48" t="s">
        <v>42</v>
      </c>
      <c r="D44" s="49">
        <v>33</v>
      </c>
      <c r="E44" s="49">
        <v>28</v>
      </c>
      <c r="F44" s="49" t="s">
        <v>6</v>
      </c>
      <c r="G44" s="49">
        <v>1</v>
      </c>
      <c r="H44" s="49"/>
      <c r="I44" s="49"/>
      <c r="J44" s="49"/>
      <c r="K44" s="49" t="s">
        <v>20</v>
      </c>
      <c r="L44" s="50" t="s">
        <v>23</v>
      </c>
      <c r="M44" s="50"/>
      <c r="N44" s="48" t="s">
        <v>124</v>
      </c>
      <c r="O44" s="50"/>
    </row>
    <row r="45" spans="1:254" s="51" customFormat="1" ht="14.25" customHeight="1" x14ac:dyDescent="0.25">
      <c r="A45" s="46">
        <v>2016</v>
      </c>
      <c r="B45" s="47">
        <v>42650</v>
      </c>
      <c r="C45" s="48" t="s">
        <v>42</v>
      </c>
      <c r="D45" s="49">
        <v>0</v>
      </c>
      <c r="E45" s="49">
        <v>26</v>
      </c>
      <c r="F45" s="49" t="s">
        <v>7</v>
      </c>
      <c r="G45" s="49"/>
      <c r="H45" s="49">
        <v>1</v>
      </c>
      <c r="I45" s="49"/>
      <c r="J45" s="49"/>
      <c r="K45" s="49" t="s">
        <v>22</v>
      </c>
      <c r="L45" s="50" t="s">
        <v>23</v>
      </c>
      <c r="M45" s="50" t="s">
        <v>119</v>
      </c>
      <c r="N45" s="48" t="s">
        <v>124</v>
      </c>
      <c r="O45" s="50"/>
    </row>
    <row r="46" spans="1:254" s="12" customFormat="1" ht="14.25" customHeight="1" x14ac:dyDescent="0.25">
      <c r="A46" s="8"/>
      <c r="B46" s="9"/>
      <c r="C46" s="10"/>
      <c r="D46" s="11"/>
      <c r="E46" s="11"/>
      <c r="F46" s="11"/>
      <c r="G46" s="11"/>
      <c r="H46" s="11"/>
      <c r="I46" s="11"/>
      <c r="J46" s="11"/>
      <c r="K46" s="11"/>
      <c r="N46" s="10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</row>
    <row r="47" spans="1:254" s="12" customFormat="1" ht="14.25" customHeight="1" x14ac:dyDescent="0.25">
      <c r="A47" s="8"/>
      <c r="B47" s="9"/>
      <c r="C47" s="10"/>
      <c r="D47" s="13">
        <f>SUM(D2:D46)</f>
        <v>748</v>
      </c>
      <c r="E47" s="13">
        <f>SUM(E2:E46)</f>
        <v>849</v>
      </c>
      <c r="F47" s="11"/>
      <c r="G47" s="11">
        <f>SUM(G2:G46)</f>
        <v>19</v>
      </c>
      <c r="H47" s="11">
        <f>SUM(H2:H46)</f>
        <v>25</v>
      </c>
      <c r="I47" s="11">
        <f>SUM(I2:I46)</f>
        <v>0</v>
      </c>
      <c r="J47" s="14">
        <f>(G47+(I47/2))/(G47+H47+I47)</f>
        <v>0.43181818181818182</v>
      </c>
      <c r="K47" s="11"/>
      <c r="N47" s="10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</row>
    <row r="48" spans="1:254" s="12" customFormat="1" ht="14.25" customHeight="1" x14ac:dyDescent="0.25">
      <c r="A48" s="8"/>
      <c r="B48" s="9"/>
      <c r="C48" s="10"/>
      <c r="D48" s="15">
        <f>AVERAGE(D2:D46)</f>
        <v>17</v>
      </c>
      <c r="E48" s="15">
        <f>AVERAGE(E2:E46)</f>
        <v>19.295454545454547</v>
      </c>
      <c r="F48" s="16">
        <f>D48-E48</f>
        <v>-2.2954545454545467</v>
      </c>
      <c r="G48" s="11"/>
      <c r="H48" s="11"/>
      <c r="I48" s="11"/>
      <c r="J48" s="11"/>
      <c r="K48" s="11"/>
      <c r="N48" s="10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</sheetData>
  <conditionalFormatting sqref="F48">
    <cfRule type="cellIs" dxfId="4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C26" sqref="C26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2008</v>
      </c>
      <c r="B2" s="47">
        <v>42703</v>
      </c>
      <c r="C2" s="48" t="s">
        <v>109</v>
      </c>
      <c r="D2" s="49">
        <v>47</v>
      </c>
      <c r="E2" s="49">
        <v>28</v>
      </c>
      <c r="F2" s="49" t="s">
        <v>6</v>
      </c>
      <c r="G2" s="49">
        <v>1</v>
      </c>
      <c r="H2" s="49"/>
      <c r="I2" s="49"/>
      <c r="J2" s="49"/>
      <c r="K2" s="49" t="s">
        <v>22</v>
      </c>
      <c r="L2" s="50" t="s">
        <v>23</v>
      </c>
      <c r="M2" s="50"/>
      <c r="N2" s="48" t="s">
        <v>99</v>
      </c>
      <c r="O2" s="50" t="s">
        <v>69</v>
      </c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47</v>
      </c>
      <c r="E4" s="13">
        <f>SUM(E2:E3)</f>
        <v>28</v>
      </c>
      <c r="F4" s="11"/>
      <c r="G4" s="11">
        <f>SUM(G2:G3)</f>
        <v>1</v>
      </c>
      <c r="H4" s="11">
        <f>SUM(H2:H3)</f>
        <v>0</v>
      </c>
      <c r="I4" s="11">
        <f>SUM(I2:I3)</f>
        <v>0</v>
      </c>
      <c r="J4" s="14">
        <f>(G4+(I4/2))/(G4+H4+I4)</f>
        <v>1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47</v>
      </c>
      <c r="E5" s="15">
        <f>AVERAGE(E2:E3)</f>
        <v>28</v>
      </c>
      <c r="F5" s="16">
        <f>D5-E5</f>
        <v>19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3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22"/>
  <sheetViews>
    <sheetView workbookViewId="0">
      <pane ySplit="1" topLeftCell="A2" activePane="bottomLeft" state="frozen"/>
      <selection pane="bottomLeft" activeCell="G35" sqref="G35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1978</v>
      </c>
      <c r="B2" s="47">
        <v>42649</v>
      </c>
      <c r="C2" s="48" t="s">
        <v>18</v>
      </c>
      <c r="D2" s="49">
        <v>7</v>
      </c>
      <c r="E2" s="49">
        <v>26</v>
      </c>
      <c r="F2" s="49" t="s">
        <v>7</v>
      </c>
      <c r="G2" s="49"/>
      <c r="H2" s="49">
        <v>1</v>
      </c>
      <c r="I2" s="49"/>
      <c r="J2" s="49"/>
      <c r="K2" s="49" t="s">
        <v>20</v>
      </c>
      <c r="L2" s="50" t="s">
        <v>34</v>
      </c>
      <c r="M2" s="50" t="s">
        <v>35</v>
      </c>
      <c r="N2" s="48" t="s">
        <v>81</v>
      </c>
      <c r="O2" s="50"/>
    </row>
    <row r="3" spans="1:15" s="51" customFormat="1" ht="14.25" customHeight="1" x14ac:dyDescent="0.25">
      <c r="A3" s="46">
        <v>1979</v>
      </c>
      <c r="B3" s="47">
        <v>42655</v>
      </c>
      <c r="C3" s="48" t="s">
        <v>18</v>
      </c>
      <c r="D3" s="49">
        <v>36</v>
      </c>
      <c r="E3" s="49">
        <v>7</v>
      </c>
      <c r="F3" s="49" t="s">
        <v>6</v>
      </c>
      <c r="G3" s="49">
        <v>1</v>
      </c>
      <c r="H3" s="49"/>
      <c r="I3" s="49"/>
      <c r="J3" s="49"/>
      <c r="K3" s="49" t="s">
        <v>22</v>
      </c>
      <c r="L3" s="50" t="s">
        <v>23</v>
      </c>
      <c r="M3" s="50"/>
      <c r="N3" s="48" t="s">
        <v>81</v>
      </c>
      <c r="O3" s="50"/>
    </row>
    <row r="4" spans="1:15" s="51" customFormat="1" ht="14.25" customHeight="1" x14ac:dyDescent="0.25">
      <c r="A4" s="46">
        <v>1980</v>
      </c>
      <c r="B4" s="47">
        <v>42653</v>
      </c>
      <c r="C4" s="48" t="s">
        <v>18</v>
      </c>
      <c r="D4" s="49">
        <v>31</v>
      </c>
      <c r="E4" s="49">
        <v>23</v>
      </c>
      <c r="F4" s="49" t="s">
        <v>6</v>
      </c>
      <c r="G4" s="49">
        <v>1</v>
      </c>
      <c r="H4" s="49"/>
      <c r="I4" s="49"/>
      <c r="J4" s="49"/>
      <c r="K4" s="49" t="s">
        <v>20</v>
      </c>
      <c r="L4" s="50" t="s">
        <v>34</v>
      </c>
      <c r="M4" s="50" t="s">
        <v>35</v>
      </c>
      <c r="N4" s="48" t="s">
        <v>81</v>
      </c>
      <c r="O4" s="50"/>
    </row>
    <row r="5" spans="1:15" s="51" customFormat="1" ht="14.25" customHeight="1" x14ac:dyDescent="0.25">
      <c r="A5" s="46">
        <v>1981</v>
      </c>
      <c r="B5" s="47">
        <v>42652</v>
      </c>
      <c r="C5" s="48" t="s">
        <v>18</v>
      </c>
      <c r="D5" s="49">
        <v>35</v>
      </c>
      <c r="E5" s="49">
        <v>0</v>
      </c>
      <c r="F5" s="49" t="s">
        <v>6</v>
      </c>
      <c r="G5" s="49">
        <v>1</v>
      </c>
      <c r="H5" s="49"/>
      <c r="I5" s="49"/>
      <c r="J5" s="49"/>
      <c r="K5" s="49" t="s">
        <v>22</v>
      </c>
      <c r="L5" s="50" t="s">
        <v>23</v>
      </c>
      <c r="M5" s="50"/>
      <c r="N5" s="48" t="s">
        <v>81</v>
      </c>
      <c r="O5" s="50"/>
    </row>
    <row r="6" spans="1:15" s="51" customFormat="1" ht="14.25" customHeight="1" x14ac:dyDescent="0.25">
      <c r="A6" s="46">
        <v>1982</v>
      </c>
      <c r="B6" s="47">
        <v>42623</v>
      </c>
      <c r="C6" s="48" t="s">
        <v>18</v>
      </c>
      <c r="D6" s="49">
        <v>22</v>
      </c>
      <c r="E6" s="49">
        <v>7</v>
      </c>
      <c r="F6" s="49" t="s">
        <v>6</v>
      </c>
      <c r="G6" s="49">
        <v>1</v>
      </c>
      <c r="H6" s="49"/>
      <c r="I6" s="49"/>
      <c r="J6" s="49"/>
      <c r="K6" s="49" t="s">
        <v>20</v>
      </c>
      <c r="L6" s="50" t="s">
        <v>34</v>
      </c>
      <c r="M6" s="50" t="s">
        <v>35</v>
      </c>
      <c r="N6" s="48" t="s">
        <v>81</v>
      </c>
      <c r="O6" s="50"/>
    </row>
    <row r="7" spans="1:15" s="51" customFormat="1" ht="14.25" customHeight="1" x14ac:dyDescent="0.25">
      <c r="A7" s="46">
        <v>1983</v>
      </c>
      <c r="B7" s="47">
        <v>42622</v>
      </c>
      <c r="C7" s="48" t="s">
        <v>18</v>
      </c>
      <c r="D7" s="49">
        <v>23</v>
      </c>
      <c r="E7" s="49">
        <v>15</v>
      </c>
      <c r="F7" s="49" t="s">
        <v>6</v>
      </c>
      <c r="G7" s="49">
        <v>1</v>
      </c>
      <c r="H7" s="49"/>
      <c r="I7" s="49"/>
      <c r="J7" s="49"/>
      <c r="K7" s="49" t="s">
        <v>22</v>
      </c>
      <c r="L7" s="50" t="s">
        <v>23</v>
      </c>
      <c r="M7" s="50"/>
      <c r="N7" s="48" t="s">
        <v>81</v>
      </c>
      <c r="O7" s="50"/>
    </row>
    <row r="8" spans="1:15" s="51" customFormat="1" ht="14.25" customHeight="1" x14ac:dyDescent="0.25">
      <c r="A8" s="46">
        <v>1984</v>
      </c>
      <c r="B8" s="47">
        <v>42669</v>
      </c>
      <c r="C8" s="48" t="s">
        <v>18</v>
      </c>
      <c r="D8" s="49">
        <v>16</v>
      </c>
      <c r="E8" s="49">
        <v>14</v>
      </c>
      <c r="F8" s="49" t="s">
        <v>6</v>
      </c>
      <c r="G8" s="49">
        <v>1</v>
      </c>
      <c r="H8" s="49"/>
      <c r="I8" s="49"/>
      <c r="J8" s="49"/>
      <c r="K8" s="49" t="s">
        <v>22</v>
      </c>
      <c r="L8" s="50" t="s">
        <v>23</v>
      </c>
      <c r="M8" s="50"/>
      <c r="N8" s="48" t="s">
        <v>81</v>
      </c>
      <c r="O8" s="50"/>
    </row>
    <row r="9" spans="1:15" s="51" customFormat="1" ht="14.25" customHeight="1" x14ac:dyDescent="0.25">
      <c r="A9" s="46">
        <v>1985</v>
      </c>
      <c r="B9" s="47">
        <v>42668</v>
      </c>
      <c r="C9" s="48" t="s">
        <v>18</v>
      </c>
      <c r="D9" s="49">
        <v>30</v>
      </c>
      <c r="E9" s="49">
        <v>13</v>
      </c>
      <c r="F9" s="49" t="s">
        <v>6</v>
      </c>
      <c r="G9" s="49">
        <v>1</v>
      </c>
      <c r="H9" s="49"/>
      <c r="I9" s="49"/>
      <c r="J9" s="49"/>
      <c r="K9" s="49" t="s">
        <v>20</v>
      </c>
      <c r="L9" s="50" t="s">
        <v>34</v>
      </c>
      <c r="M9" s="50" t="s">
        <v>35</v>
      </c>
      <c r="N9" s="48" t="s">
        <v>90</v>
      </c>
      <c r="O9" s="50"/>
    </row>
    <row r="10" spans="1:15" s="51" customFormat="1" ht="14.25" customHeight="1" x14ac:dyDescent="0.25">
      <c r="A10" s="46">
        <v>1986</v>
      </c>
      <c r="B10" s="47">
        <v>42668</v>
      </c>
      <c r="C10" s="48" t="s">
        <v>18</v>
      </c>
      <c r="D10" s="49">
        <v>19</v>
      </c>
      <c r="E10" s="49">
        <v>0</v>
      </c>
      <c r="F10" s="49" t="s">
        <v>6</v>
      </c>
      <c r="G10" s="49">
        <v>1</v>
      </c>
      <c r="H10" s="49"/>
      <c r="I10" s="49"/>
      <c r="J10" s="49"/>
      <c r="K10" s="49" t="s">
        <v>22</v>
      </c>
      <c r="L10" s="50" t="s">
        <v>23</v>
      </c>
      <c r="M10" s="50"/>
      <c r="N10" s="48" t="s">
        <v>90</v>
      </c>
      <c r="O10" s="50" t="s">
        <v>37</v>
      </c>
    </row>
    <row r="11" spans="1:15" s="51" customFormat="1" ht="14.25" customHeight="1" x14ac:dyDescent="0.25">
      <c r="A11" s="46">
        <v>1987</v>
      </c>
      <c r="B11" s="47">
        <v>42666</v>
      </c>
      <c r="C11" s="48" t="s">
        <v>18</v>
      </c>
      <c r="D11" s="49">
        <v>20</v>
      </c>
      <c r="E11" s="49">
        <v>0</v>
      </c>
      <c r="F11" s="49" t="s">
        <v>6</v>
      </c>
      <c r="G11" s="49">
        <v>1</v>
      </c>
      <c r="H11" s="49"/>
      <c r="I11" s="49"/>
      <c r="J11" s="49"/>
      <c r="K11" s="49" t="s">
        <v>20</v>
      </c>
      <c r="L11" s="50" t="s">
        <v>34</v>
      </c>
      <c r="M11" s="50"/>
      <c r="N11" s="48" t="s">
        <v>90</v>
      </c>
      <c r="O11" s="50"/>
    </row>
    <row r="12" spans="1:15" s="51" customFormat="1" ht="14.25" customHeight="1" x14ac:dyDescent="0.25">
      <c r="A12" s="46">
        <v>1988</v>
      </c>
      <c r="B12" s="47">
        <v>42636</v>
      </c>
      <c r="C12" s="48" t="s">
        <v>18</v>
      </c>
      <c r="D12" s="49">
        <v>47</v>
      </c>
      <c r="E12" s="49">
        <v>21</v>
      </c>
      <c r="F12" s="49" t="s">
        <v>6</v>
      </c>
      <c r="G12" s="49">
        <v>1</v>
      </c>
      <c r="H12" s="49"/>
      <c r="I12" s="49"/>
      <c r="J12" s="49"/>
      <c r="K12" s="49" t="s">
        <v>22</v>
      </c>
      <c r="L12" s="50" t="s">
        <v>23</v>
      </c>
      <c r="M12" s="50"/>
      <c r="N12" s="48" t="s">
        <v>90</v>
      </c>
      <c r="O12" s="50"/>
    </row>
    <row r="13" spans="1:15" s="51" customFormat="1" ht="14.25" customHeight="1" x14ac:dyDescent="0.25">
      <c r="A13" s="46">
        <v>1989</v>
      </c>
      <c r="B13" s="47">
        <v>42636</v>
      </c>
      <c r="C13" s="48" t="s">
        <v>18</v>
      </c>
      <c r="D13" s="49">
        <v>6</v>
      </c>
      <c r="E13" s="49">
        <v>15</v>
      </c>
      <c r="F13" s="49" t="s">
        <v>7</v>
      </c>
      <c r="G13" s="49"/>
      <c r="H13" s="49">
        <v>1</v>
      </c>
      <c r="I13" s="49"/>
      <c r="J13" s="49"/>
      <c r="K13" s="49" t="s">
        <v>20</v>
      </c>
      <c r="L13" s="50" t="s">
        <v>34</v>
      </c>
      <c r="M13" s="50"/>
      <c r="N13" s="48" t="s">
        <v>90</v>
      </c>
      <c r="O13" s="50" t="s">
        <v>37</v>
      </c>
    </row>
    <row r="14" spans="1:15" s="51" customFormat="1" ht="14.25" customHeight="1" x14ac:dyDescent="0.25">
      <c r="A14" s="46">
        <v>1990</v>
      </c>
      <c r="B14" s="47">
        <v>42641</v>
      </c>
      <c r="C14" s="48" t="s">
        <v>18</v>
      </c>
      <c r="D14" s="49">
        <v>25</v>
      </c>
      <c r="E14" s="49">
        <v>0</v>
      </c>
      <c r="F14" s="49" t="s">
        <v>6</v>
      </c>
      <c r="G14" s="49">
        <v>1</v>
      </c>
      <c r="H14" s="49"/>
      <c r="I14" s="49"/>
      <c r="J14" s="49"/>
      <c r="K14" s="49" t="s">
        <v>22</v>
      </c>
      <c r="L14" s="50" t="s">
        <v>23</v>
      </c>
      <c r="M14" s="50"/>
      <c r="N14" s="48" t="s">
        <v>90</v>
      </c>
      <c r="O14" s="50"/>
    </row>
    <row r="15" spans="1:15" s="51" customFormat="1" ht="14.25" customHeight="1" x14ac:dyDescent="0.25">
      <c r="A15" s="46">
        <v>1991</v>
      </c>
      <c r="B15" s="47">
        <v>42640</v>
      </c>
      <c r="C15" s="48" t="s">
        <v>18</v>
      </c>
      <c r="D15" s="49">
        <v>13</v>
      </c>
      <c r="E15" s="49">
        <v>12</v>
      </c>
      <c r="F15" s="49" t="s">
        <v>6</v>
      </c>
      <c r="G15" s="49">
        <v>1</v>
      </c>
      <c r="H15" s="49"/>
      <c r="I15" s="49"/>
      <c r="J15" s="49"/>
      <c r="K15" s="49" t="s">
        <v>20</v>
      </c>
      <c r="L15" s="50" t="s">
        <v>34</v>
      </c>
      <c r="M15" s="50"/>
      <c r="N15" s="48" t="s">
        <v>95</v>
      </c>
      <c r="O15" s="50"/>
    </row>
    <row r="16" spans="1:15" s="51" customFormat="1" ht="14.25" customHeight="1" x14ac:dyDescent="0.25">
      <c r="A16" s="46">
        <v>1992</v>
      </c>
      <c r="B16" s="47">
        <v>42652</v>
      </c>
      <c r="C16" s="48" t="s">
        <v>18</v>
      </c>
      <c r="D16" s="49">
        <v>25</v>
      </c>
      <c r="E16" s="49">
        <v>0</v>
      </c>
      <c r="F16" s="49" t="s">
        <v>6</v>
      </c>
      <c r="G16" s="49">
        <v>1</v>
      </c>
      <c r="H16" s="49"/>
      <c r="I16" s="49"/>
      <c r="J16" s="49"/>
      <c r="K16" s="49" t="s">
        <v>22</v>
      </c>
      <c r="L16" s="50" t="s">
        <v>23</v>
      </c>
      <c r="M16" s="50"/>
      <c r="N16" s="48" t="s">
        <v>95</v>
      </c>
      <c r="O16" s="50"/>
    </row>
    <row r="17" spans="1:254" s="51" customFormat="1" ht="14.25" customHeight="1" x14ac:dyDescent="0.25">
      <c r="A17" s="46">
        <v>1993</v>
      </c>
      <c r="B17" s="47">
        <v>42651</v>
      </c>
      <c r="C17" s="48" t="s">
        <v>18</v>
      </c>
      <c r="D17" s="49">
        <v>27</v>
      </c>
      <c r="E17" s="49">
        <v>16</v>
      </c>
      <c r="F17" s="49" t="s">
        <v>6</v>
      </c>
      <c r="G17" s="49">
        <v>1</v>
      </c>
      <c r="H17" s="49"/>
      <c r="I17" s="49"/>
      <c r="J17" s="49"/>
      <c r="K17" s="49" t="s">
        <v>20</v>
      </c>
      <c r="L17" s="50" t="s">
        <v>34</v>
      </c>
      <c r="M17" s="50"/>
      <c r="N17" s="48" t="s">
        <v>95</v>
      </c>
      <c r="O17" s="50"/>
    </row>
    <row r="18" spans="1:254" s="51" customFormat="1" ht="14.25" customHeight="1" x14ac:dyDescent="0.25">
      <c r="A18" s="46">
        <v>1994</v>
      </c>
      <c r="B18" s="47">
        <v>42664</v>
      </c>
      <c r="C18" s="48" t="s">
        <v>18</v>
      </c>
      <c r="D18" s="49">
        <v>30</v>
      </c>
      <c r="E18" s="49">
        <v>0</v>
      </c>
      <c r="F18" s="49" t="s">
        <v>6</v>
      </c>
      <c r="G18" s="49">
        <v>1</v>
      </c>
      <c r="H18" s="49"/>
      <c r="I18" s="49"/>
      <c r="J18" s="49"/>
      <c r="K18" s="49" t="s">
        <v>20</v>
      </c>
      <c r="L18" s="50" t="s">
        <v>34</v>
      </c>
      <c r="M18" s="50"/>
      <c r="N18" s="48" t="s">
        <v>95</v>
      </c>
      <c r="O18" s="50"/>
    </row>
    <row r="19" spans="1:254" s="51" customFormat="1" ht="14.25" customHeight="1" x14ac:dyDescent="0.25">
      <c r="A19" s="46">
        <v>1995</v>
      </c>
      <c r="B19" s="47">
        <v>42663</v>
      </c>
      <c r="C19" s="48" t="s">
        <v>18</v>
      </c>
      <c r="D19" s="49">
        <v>13</v>
      </c>
      <c r="E19" s="49">
        <v>6</v>
      </c>
      <c r="F19" s="49" t="s">
        <v>6</v>
      </c>
      <c r="G19" s="49">
        <v>1</v>
      </c>
      <c r="H19" s="49"/>
      <c r="I19" s="49"/>
      <c r="J19" s="49"/>
      <c r="K19" s="49" t="s">
        <v>22</v>
      </c>
      <c r="L19" s="50" t="s">
        <v>23</v>
      </c>
      <c r="M19" s="50"/>
      <c r="N19" s="48" t="s">
        <v>95</v>
      </c>
      <c r="O19" s="50"/>
    </row>
    <row r="20" spans="1:254" s="12" customFormat="1" ht="14.25" customHeight="1" x14ac:dyDescent="0.25">
      <c r="A20" s="8"/>
      <c r="B20" s="9"/>
      <c r="C20" s="10"/>
      <c r="D20" s="11"/>
      <c r="E20" s="11"/>
      <c r="F20" s="11"/>
      <c r="G20" s="11"/>
      <c r="H20" s="11"/>
      <c r="I20" s="11"/>
      <c r="J20" s="11"/>
      <c r="K20" s="11"/>
      <c r="N20" s="10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  <row r="21" spans="1:254" s="12" customFormat="1" ht="14.25" customHeight="1" x14ac:dyDescent="0.25">
      <c r="A21" s="8"/>
      <c r="B21" s="9"/>
      <c r="C21" s="10"/>
      <c r="D21" s="13">
        <f>SUM(D2:D20)</f>
        <v>425</v>
      </c>
      <c r="E21" s="13">
        <f>SUM(E2:E20)</f>
        <v>175</v>
      </c>
      <c r="F21" s="11"/>
      <c r="G21" s="11">
        <f>SUM(G2:G20)</f>
        <v>16</v>
      </c>
      <c r="H21" s="11">
        <f>SUM(H2:H20)</f>
        <v>2</v>
      </c>
      <c r="I21" s="11">
        <f>SUM(I2:I20)</f>
        <v>0</v>
      </c>
      <c r="J21" s="14">
        <f>(G21+(I21/2))/(G21+H21+I21)</f>
        <v>0.88888888888888884</v>
      </c>
      <c r="K21" s="11"/>
      <c r="N21" s="10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  <row r="22" spans="1:254" s="12" customFormat="1" ht="14.25" customHeight="1" x14ac:dyDescent="0.25">
      <c r="A22" s="8"/>
      <c r="B22" s="9"/>
      <c r="C22" s="10"/>
      <c r="D22" s="15">
        <f>AVERAGE(D2:D20)</f>
        <v>23.611111111111111</v>
      </c>
      <c r="E22" s="15">
        <f>AVERAGE(E2:E20)</f>
        <v>9.7222222222222214</v>
      </c>
      <c r="F22" s="16">
        <f>D22-E22</f>
        <v>13.888888888888889</v>
      </c>
      <c r="G22" s="11"/>
      <c r="H22" s="11"/>
      <c r="I22" s="11"/>
      <c r="J22" s="11"/>
      <c r="K22" s="11"/>
      <c r="N22" s="10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</sheetData>
  <conditionalFormatting sqref="F22">
    <cfRule type="cellIs" dxfId="2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5"/>
  <sheetViews>
    <sheetView workbookViewId="0">
      <pane ySplit="1" topLeftCell="A2" activePane="bottomLeft" state="frozen"/>
      <selection pane="bottomLeft" activeCell="E21" sqref="E21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1982</v>
      </c>
      <c r="B2" s="47">
        <v>42687</v>
      </c>
      <c r="C2" s="48" t="s">
        <v>86</v>
      </c>
      <c r="D2" s="49">
        <v>43</v>
      </c>
      <c r="E2" s="49">
        <v>8</v>
      </c>
      <c r="F2" s="49" t="s">
        <v>6</v>
      </c>
      <c r="G2" s="49">
        <v>1</v>
      </c>
      <c r="H2" s="49"/>
      <c r="I2" s="49"/>
      <c r="J2" s="49"/>
      <c r="K2" s="49" t="s">
        <v>20</v>
      </c>
      <c r="L2" s="50" t="s">
        <v>86</v>
      </c>
      <c r="M2" s="50"/>
      <c r="N2" s="48" t="s">
        <v>81</v>
      </c>
      <c r="O2" s="50" t="s">
        <v>87</v>
      </c>
    </row>
    <row r="3" spans="1:254" s="12" customFormat="1" ht="14.25" customHeight="1" x14ac:dyDescent="0.25">
      <c r="A3" s="8"/>
      <c r="B3" s="9"/>
      <c r="C3" s="10"/>
      <c r="D3" s="11"/>
      <c r="E3" s="11"/>
      <c r="F3" s="11"/>
      <c r="G3" s="11"/>
      <c r="H3" s="11"/>
      <c r="I3" s="11"/>
      <c r="J3" s="11"/>
      <c r="K3" s="11"/>
      <c r="N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2" customFormat="1" ht="14.25" customHeight="1" x14ac:dyDescent="0.25">
      <c r="A4" s="8"/>
      <c r="B4" s="9"/>
      <c r="C4" s="10"/>
      <c r="D4" s="13">
        <f>SUM(D2:D3)</f>
        <v>43</v>
      </c>
      <c r="E4" s="13">
        <f>SUM(E2:E3)</f>
        <v>8</v>
      </c>
      <c r="F4" s="11"/>
      <c r="G4" s="11">
        <f>SUM(G2:G3)</f>
        <v>1</v>
      </c>
      <c r="H4" s="11">
        <f>SUM(H2:H3)</f>
        <v>0</v>
      </c>
      <c r="I4" s="11">
        <f>SUM(I2:I3)</f>
        <v>0</v>
      </c>
      <c r="J4" s="14">
        <f>(G4+(I4/2))/(G4+H4+I4)</f>
        <v>1</v>
      </c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5">
        <f>AVERAGE(D2:D3)</f>
        <v>43</v>
      </c>
      <c r="E5" s="15">
        <f>AVERAGE(E2:E3)</f>
        <v>8</v>
      </c>
      <c r="F5" s="16">
        <f>D5-E5</f>
        <v>35</v>
      </c>
      <c r="G5" s="11"/>
      <c r="H5" s="11"/>
      <c r="I5" s="11"/>
      <c r="J5" s="11"/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</sheetData>
  <conditionalFormatting sqref="F5">
    <cfRule type="cellIs" dxfId="1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21"/>
  <sheetViews>
    <sheetView workbookViewId="0">
      <pane ySplit="1" topLeftCell="A2" activePane="bottomLeft" state="frozen"/>
      <selection pane="bottomLeft" activeCell="K31" sqref="K31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1996</v>
      </c>
      <c r="B2" s="47">
        <v>42653</v>
      </c>
      <c r="C2" s="48" t="s">
        <v>43</v>
      </c>
      <c r="D2" s="49">
        <v>0</v>
      </c>
      <c r="E2" s="49">
        <v>6</v>
      </c>
      <c r="F2" s="49" t="s">
        <v>7</v>
      </c>
      <c r="G2" s="49"/>
      <c r="H2" s="49">
        <v>1</v>
      </c>
      <c r="I2" s="49"/>
      <c r="J2" s="49"/>
      <c r="K2" s="49" t="s">
        <v>20</v>
      </c>
      <c r="L2" s="50" t="s">
        <v>43</v>
      </c>
      <c r="M2" s="50" t="s">
        <v>96</v>
      </c>
      <c r="N2" s="48" t="s">
        <v>132</v>
      </c>
      <c r="O2" s="50"/>
    </row>
    <row r="3" spans="1:15" s="51" customFormat="1" ht="14.25" customHeight="1" x14ac:dyDescent="0.25">
      <c r="A3" s="46">
        <v>1997</v>
      </c>
      <c r="B3" s="47">
        <v>42653</v>
      </c>
      <c r="C3" s="48" t="s">
        <v>43</v>
      </c>
      <c r="D3" s="49">
        <v>6</v>
      </c>
      <c r="E3" s="49">
        <v>12</v>
      </c>
      <c r="F3" s="49" t="s">
        <v>7</v>
      </c>
      <c r="G3" s="49"/>
      <c r="H3" s="49">
        <v>1</v>
      </c>
      <c r="I3" s="49"/>
      <c r="J3" s="49"/>
      <c r="K3" s="49" t="s">
        <v>22</v>
      </c>
      <c r="L3" s="50" t="s">
        <v>23</v>
      </c>
      <c r="M3" s="50"/>
      <c r="N3" s="48" t="s">
        <v>132</v>
      </c>
      <c r="O3" s="50"/>
    </row>
    <row r="4" spans="1:15" s="51" customFormat="1" ht="14.25" customHeight="1" x14ac:dyDescent="0.25">
      <c r="A4" s="46">
        <v>1998</v>
      </c>
      <c r="B4" s="47">
        <v>42651</v>
      </c>
      <c r="C4" s="48" t="s">
        <v>43</v>
      </c>
      <c r="D4" s="49">
        <v>15</v>
      </c>
      <c r="E4" s="49">
        <v>13</v>
      </c>
      <c r="F4" s="49" t="s">
        <v>6</v>
      </c>
      <c r="G4" s="49">
        <v>1</v>
      </c>
      <c r="H4" s="49"/>
      <c r="I4" s="49"/>
      <c r="J4" s="49"/>
      <c r="K4" s="49" t="s">
        <v>20</v>
      </c>
      <c r="L4" s="50" t="s">
        <v>43</v>
      </c>
      <c r="M4" s="50" t="s">
        <v>96</v>
      </c>
      <c r="N4" s="48" t="s">
        <v>132</v>
      </c>
      <c r="O4" s="50"/>
    </row>
    <row r="5" spans="1:15" s="51" customFormat="1" ht="14.25" customHeight="1" x14ac:dyDescent="0.25">
      <c r="A5" s="46">
        <v>1999</v>
      </c>
      <c r="B5" s="47">
        <v>42658</v>
      </c>
      <c r="C5" s="48" t="s">
        <v>43</v>
      </c>
      <c r="D5" s="49">
        <v>0</v>
      </c>
      <c r="E5" s="49">
        <v>34</v>
      </c>
      <c r="F5" s="49" t="s">
        <v>7</v>
      </c>
      <c r="G5" s="49"/>
      <c r="H5" s="49">
        <v>1</v>
      </c>
      <c r="I5" s="49"/>
      <c r="J5" s="49"/>
      <c r="K5" s="49" t="s">
        <v>22</v>
      </c>
      <c r="L5" s="50" t="s">
        <v>23</v>
      </c>
      <c r="M5" s="50"/>
      <c r="N5" s="48" t="s">
        <v>133</v>
      </c>
      <c r="O5" s="50"/>
    </row>
    <row r="6" spans="1:15" s="51" customFormat="1" ht="14.25" customHeight="1" x14ac:dyDescent="0.25">
      <c r="A6" s="46">
        <v>2000</v>
      </c>
      <c r="B6" s="47">
        <v>42657</v>
      </c>
      <c r="C6" s="48" t="s">
        <v>43</v>
      </c>
      <c r="D6" s="49">
        <v>0</v>
      </c>
      <c r="E6" s="49">
        <v>14</v>
      </c>
      <c r="F6" s="49" t="s">
        <v>7</v>
      </c>
      <c r="G6" s="49"/>
      <c r="H6" s="49">
        <v>1</v>
      </c>
      <c r="I6" s="49"/>
      <c r="J6" s="49"/>
      <c r="K6" s="49" t="s">
        <v>20</v>
      </c>
      <c r="L6" s="50" t="s">
        <v>43</v>
      </c>
      <c r="M6" s="50" t="s">
        <v>96</v>
      </c>
      <c r="N6" s="48" t="s">
        <v>133</v>
      </c>
      <c r="O6" s="50"/>
    </row>
    <row r="7" spans="1:15" s="51" customFormat="1" ht="14.25" customHeight="1" x14ac:dyDescent="0.25">
      <c r="A7" s="46">
        <v>2001</v>
      </c>
      <c r="B7" s="47">
        <v>42631</v>
      </c>
      <c r="C7" s="48" t="s">
        <v>43</v>
      </c>
      <c r="D7" s="49">
        <v>6</v>
      </c>
      <c r="E7" s="49">
        <v>34</v>
      </c>
      <c r="F7" s="49" t="s">
        <v>7</v>
      </c>
      <c r="G7" s="49"/>
      <c r="H7" s="49">
        <v>1</v>
      </c>
      <c r="I7" s="49"/>
      <c r="J7" s="49"/>
      <c r="K7" s="49" t="s">
        <v>22</v>
      </c>
      <c r="L7" s="50" t="s">
        <v>23</v>
      </c>
      <c r="M7" s="50"/>
      <c r="N7" s="48" t="s">
        <v>134</v>
      </c>
      <c r="O7" s="50"/>
    </row>
    <row r="8" spans="1:15" s="51" customFormat="1" ht="14.25" customHeight="1" x14ac:dyDescent="0.25">
      <c r="A8" s="46">
        <v>2002</v>
      </c>
      <c r="B8" s="47">
        <v>42626</v>
      </c>
      <c r="C8" s="48" t="s">
        <v>43</v>
      </c>
      <c r="D8" s="49">
        <v>10</v>
      </c>
      <c r="E8" s="49">
        <v>30</v>
      </c>
      <c r="F8" s="49" t="s">
        <v>7</v>
      </c>
      <c r="G8" s="49"/>
      <c r="H8" s="49">
        <v>1</v>
      </c>
      <c r="I8" s="49"/>
      <c r="J8" s="49"/>
      <c r="K8" s="49" t="s">
        <v>20</v>
      </c>
      <c r="L8" s="50" t="s">
        <v>43</v>
      </c>
      <c r="M8" s="50" t="s">
        <v>96</v>
      </c>
      <c r="N8" s="48" t="s">
        <v>99</v>
      </c>
      <c r="O8" s="50"/>
    </row>
    <row r="9" spans="1:15" s="51" customFormat="1" ht="14.25" customHeight="1" x14ac:dyDescent="0.25">
      <c r="A9" s="46">
        <v>2003</v>
      </c>
      <c r="B9" s="47">
        <v>42625</v>
      </c>
      <c r="C9" s="48" t="s">
        <v>43</v>
      </c>
      <c r="D9" s="49">
        <v>10</v>
      </c>
      <c r="E9" s="49">
        <v>7</v>
      </c>
      <c r="F9" s="49" t="s">
        <v>6</v>
      </c>
      <c r="G9" s="49">
        <v>1</v>
      </c>
      <c r="H9" s="49"/>
      <c r="I9" s="49"/>
      <c r="J9" s="49"/>
      <c r="K9" s="49" t="s">
        <v>22</v>
      </c>
      <c r="L9" s="50" t="s">
        <v>23</v>
      </c>
      <c r="M9" s="50"/>
      <c r="N9" s="48" t="s">
        <v>99</v>
      </c>
      <c r="O9" s="50"/>
    </row>
    <row r="10" spans="1:15" s="51" customFormat="1" ht="14.25" customHeight="1" x14ac:dyDescent="0.25">
      <c r="A10" s="46">
        <v>2004</v>
      </c>
      <c r="B10" s="47">
        <v>42633</v>
      </c>
      <c r="C10" s="48" t="s">
        <v>43</v>
      </c>
      <c r="D10" s="49">
        <v>28</v>
      </c>
      <c r="E10" s="49">
        <v>7</v>
      </c>
      <c r="F10" s="49" t="s">
        <v>6</v>
      </c>
      <c r="G10" s="49">
        <v>1</v>
      </c>
      <c r="H10" s="49"/>
      <c r="I10" s="49"/>
      <c r="J10" s="49"/>
      <c r="K10" s="49" t="s">
        <v>20</v>
      </c>
      <c r="L10" s="50" t="s">
        <v>43</v>
      </c>
      <c r="M10" s="50" t="s">
        <v>96</v>
      </c>
      <c r="N10" s="48" t="s">
        <v>99</v>
      </c>
      <c r="O10" s="50"/>
    </row>
    <row r="11" spans="1:15" s="51" customFormat="1" ht="14.25" customHeight="1" x14ac:dyDescent="0.25">
      <c r="A11" s="46">
        <v>2005</v>
      </c>
      <c r="B11" s="47">
        <v>42650</v>
      </c>
      <c r="C11" s="48" t="s">
        <v>43</v>
      </c>
      <c r="D11" s="49">
        <v>6</v>
      </c>
      <c r="E11" s="49">
        <v>31</v>
      </c>
      <c r="F11" s="49" t="s">
        <v>7</v>
      </c>
      <c r="G11" s="49"/>
      <c r="H11" s="49">
        <v>1</v>
      </c>
      <c r="I11" s="49"/>
      <c r="J11" s="49"/>
      <c r="K11" s="49" t="s">
        <v>20</v>
      </c>
      <c r="L11" s="50" t="s">
        <v>43</v>
      </c>
      <c r="M11" s="50" t="s">
        <v>96</v>
      </c>
      <c r="N11" s="48" t="s">
        <v>99</v>
      </c>
      <c r="O11" s="50"/>
    </row>
    <row r="12" spans="1:15" s="51" customFormat="1" ht="14.25" customHeight="1" x14ac:dyDescent="0.25">
      <c r="A12" s="46">
        <v>2006</v>
      </c>
      <c r="B12" s="47">
        <v>42652</v>
      </c>
      <c r="C12" s="48" t="s">
        <v>43</v>
      </c>
      <c r="D12" s="49">
        <v>21</v>
      </c>
      <c r="E12" s="49">
        <v>17</v>
      </c>
      <c r="F12" s="49" t="s">
        <v>6</v>
      </c>
      <c r="G12" s="49">
        <v>1</v>
      </c>
      <c r="H12" s="49"/>
      <c r="I12" s="49"/>
      <c r="J12" s="49"/>
      <c r="K12" s="49" t="s">
        <v>22</v>
      </c>
      <c r="L12" s="50" t="s">
        <v>23</v>
      </c>
      <c r="M12" s="50"/>
      <c r="N12" s="48" t="s">
        <v>99</v>
      </c>
      <c r="O12" s="50"/>
    </row>
    <row r="13" spans="1:15" s="51" customFormat="1" ht="14.25" customHeight="1" x14ac:dyDescent="0.25">
      <c r="A13" s="46">
        <v>2006</v>
      </c>
      <c r="B13" s="47">
        <v>42699</v>
      </c>
      <c r="C13" s="48" t="s">
        <v>43</v>
      </c>
      <c r="D13" s="49">
        <v>24</v>
      </c>
      <c r="E13" s="49">
        <v>7</v>
      </c>
      <c r="F13" s="49" t="s">
        <v>6</v>
      </c>
      <c r="G13" s="49">
        <v>1</v>
      </c>
      <c r="H13" s="49"/>
      <c r="I13" s="49"/>
      <c r="J13" s="49"/>
      <c r="K13" s="49" t="s">
        <v>22</v>
      </c>
      <c r="L13" s="50" t="s">
        <v>23</v>
      </c>
      <c r="M13" s="50"/>
      <c r="N13" s="48" t="s">
        <v>99</v>
      </c>
      <c r="O13" s="50" t="s">
        <v>69</v>
      </c>
    </row>
    <row r="14" spans="1:15" s="51" customFormat="1" ht="14.25" customHeight="1" x14ac:dyDescent="0.25">
      <c r="A14" s="46">
        <v>2007</v>
      </c>
      <c r="B14" s="47">
        <v>42634</v>
      </c>
      <c r="C14" s="48" t="s">
        <v>43</v>
      </c>
      <c r="D14" s="49">
        <v>3</v>
      </c>
      <c r="E14" s="49">
        <v>6</v>
      </c>
      <c r="F14" s="49" t="s">
        <v>7</v>
      </c>
      <c r="G14" s="49"/>
      <c r="H14" s="49">
        <v>1</v>
      </c>
      <c r="I14" s="49"/>
      <c r="J14" s="49"/>
      <c r="K14" s="49" t="s">
        <v>20</v>
      </c>
      <c r="L14" s="50" t="s">
        <v>43</v>
      </c>
      <c r="M14" s="50" t="s">
        <v>96</v>
      </c>
      <c r="N14" s="48" t="s">
        <v>99</v>
      </c>
      <c r="O14" s="50"/>
    </row>
    <row r="15" spans="1:15" s="51" customFormat="1" ht="14.25" customHeight="1" x14ac:dyDescent="0.25">
      <c r="A15" s="46">
        <v>2008</v>
      </c>
      <c r="B15" s="47">
        <v>42632</v>
      </c>
      <c r="C15" s="48" t="s">
        <v>43</v>
      </c>
      <c r="D15" s="49">
        <v>3</v>
      </c>
      <c r="E15" s="49">
        <v>31</v>
      </c>
      <c r="F15" s="49" t="s">
        <v>7</v>
      </c>
      <c r="G15" s="49"/>
      <c r="H15" s="49">
        <v>1</v>
      </c>
      <c r="I15" s="49"/>
      <c r="J15" s="49"/>
      <c r="K15" s="49" t="s">
        <v>22</v>
      </c>
      <c r="L15" s="50" t="s">
        <v>23</v>
      </c>
      <c r="M15" s="50"/>
      <c r="N15" s="48" t="s">
        <v>99</v>
      </c>
      <c r="O15" s="50"/>
    </row>
    <row r="16" spans="1:15" s="51" customFormat="1" ht="14.25" customHeight="1" x14ac:dyDescent="0.25">
      <c r="A16" s="46">
        <v>2008</v>
      </c>
      <c r="B16" s="47">
        <v>42695</v>
      </c>
      <c r="C16" s="48" t="s">
        <v>43</v>
      </c>
      <c r="D16" s="49">
        <v>24</v>
      </c>
      <c r="E16" s="49">
        <v>20</v>
      </c>
      <c r="F16" s="49" t="s">
        <v>6</v>
      </c>
      <c r="G16" s="49">
        <v>1</v>
      </c>
      <c r="H16" s="49"/>
      <c r="I16" s="49"/>
      <c r="J16" s="49"/>
      <c r="K16" s="49" t="s">
        <v>20</v>
      </c>
      <c r="L16" s="50" t="s">
        <v>43</v>
      </c>
      <c r="M16" s="50" t="s">
        <v>96</v>
      </c>
      <c r="N16" s="48" t="s">
        <v>99</v>
      </c>
      <c r="O16" s="50" t="s">
        <v>77</v>
      </c>
    </row>
    <row r="17" spans="1:254" s="51" customFormat="1" ht="14.25" customHeight="1" x14ac:dyDescent="0.25">
      <c r="A17" s="46">
        <v>2013</v>
      </c>
      <c r="B17" s="47">
        <v>42640</v>
      </c>
      <c r="C17" s="48" t="s">
        <v>43</v>
      </c>
      <c r="D17" s="49">
        <v>14</v>
      </c>
      <c r="E17" s="49">
        <v>17</v>
      </c>
      <c r="F17" s="49" t="s">
        <v>7</v>
      </c>
      <c r="G17" s="49"/>
      <c r="H17" s="49">
        <v>1</v>
      </c>
      <c r="I17" s="49"/>
      <c r="J17" s="49"/>
      <c r="K17" s="49" t="s">
        <v>22</v>
      </c>
      <c r="L17" s="50" t="s">
        <v>23</v>
      </c>
      <c r="M17" s="50" t="s">
        <v>119</v>
      </c>
      <c r="N17" s="48" t="s">
        <v>122</v>
      </c>
      <c r="O17" s="50"/>
    </row>
    <row r="18" spans="1:254" s="51" customFormat="1" ht="14.25" customHeight="1" x14ac:dyDescent="0.25">
      <c r="A18" s="46">
        <v>2014</v>
      </c>
      <c r="B18" s="47">
        <v>42639</v>
      </c>
      <c r="C18" s="48" t="s">
        <v>43</v>
      </c>
      <c r="D18" s="49">
        <v>41</v>
      </c>
      <c r="E18" s="49">
        <v>53</v>
      </c>
      <c r="F18" s="49" t="s">
        <v>7</v>
      </c>
      <c r="G18" s="49"/>
      <c r="H18" s="49">
        <v>1</v>
      </c>
      <c r="I18" s="49"/>
      <c r="J18" s="49"/>
      <c r="K18" s="49" t="s">
        <v>20</v>
      </c>
      <c r="L18" s="50" t="s">
        <v>43</v>
      </c>
      <c r="M18" s="50" t="s">
        <v>96</v>
      </c>
      <c r="N18" s="48" t="s">
        <v>122</v>
      </c>
      <c r="O18" s="50"/>
    </row>
    <row r="19" spans="1:254" s="12" customFormat="1" ht="14.25" customHeight="1" x14ac:dyDescent="0.25">
      <c r="A19" s="8"/>
      <c r="B19" s="9"/>
      <c r="C19" s="10"/>
      <c r="D19" s="11"/>
      <c r="E19" s="11"/>
      <c r="F19" s="11"/>
      <c r="G19" s="11"/>
      <c r="H19" s="11"/>
      <c r="I19" s="11"/>
      <c r="J19" s="11"/>
      <c r="K19" s="11"/>
      <c r="N19" s="10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254" s="12" customFormat="1" ht="14.25" customHeight="1" x14ac:dyDescent="0.25">
      <c r="A20" s="8"/>
      <c r="B20" s="9"/>
      <c r="C20" s="10"/>
      <c r="D20" s="13">
        <f>SUM(D2:D19)</f>
        <v>211</v>
      </c>
      <c r="E20" s="13">
        <f>SUM(E2:E19)</f>
        <v>339</v>
      </c>
      <c r="F20" s="11"/>
      <c r="G20" s="11">
        <f>SUM(G2:G19)</f>
        <v>6</v>
      </c>
      <c r="H20" s="11">
        <f>SUM(H2:H19)</f>
        <v>11</v>
      </c>
      <c r="I20" s="11">
        <f>SUM(I2:I19)</f>
        <v>0</v>
      </c>
      <c r="J20" s="14">
        <f>(G20+(I20/2))/(G20+H20+I20)</f>
        <v>0.35294117647058826</v>
      </c>
      <c r="K20" s="11"/>
      <c r="N20" s="10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  <row r="21" spans="1:254" s="12" customFormat="1" ht="14.25" customHeight="1" x14ac:dyDescent="0.25">
      <c r="A21" s="8"/>
      <c r="B21" s="9"/>
      <c r="C21" s="10"/>
      <c r="D21" s="15">
        <f>AVERAGE(D2:D19)</f>
        <v>12.411764705882353</v>
      </c>
      <c r="E21" s="15">
        <f>AVERAGE(E2:E19)</f>
        <v>19.941176470588236</v>
      </c>
      <c r="F21" s="16">
        <f>D21-E21</f>
        <v>-7.5294117647058822</v>
      </c>
      <c r="G21" s="11"/>
      <c r="H21" s="11"/>
      <c r="I21" s="11"/>
      <c r="J21" s="11"/>
      <c r="K21" s="11"/>
      <c r="N21" s="10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</sheetData>
  <conditionalFormatting sqref="F21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7"/>
  <sheetViews>
    <sheetView workbookViewId="0">
      <pane ySplit="1" topLeftCell="A2" activePane="bottomLeft" state="frozen"/>
      <selection pane="bottomLeft" activeCell="C17" sqref="C17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2005</v>
      </c>
      <c r="B2" s="47">
        <v>42671</v>
      </c>
      <c r="C2" s="48" t="s">
        <v>72</v>
      </c>
      <c r="D2" s="49">
        <v>28</v>
      </c>
      <c r="E2" s="49">
        <v>7</v>
      </c>
      <c r="F2" s="49" t="s">
        <v>6</v>
      </c>
      <c r="G2" s="49">
        <v>1</v>
      </c>
      <c r="H2" s="49"/>
      <c r="I2" s="49"/>
      <c r="J2" s="49"/>
      <c r="K2" s="49" t="s">
        <v>20</v>
      </c>
      <c r="L2" s="50" t="s">
        <v>74</v>
      </c>
      <c r="M2" s="50"/>
      <c r="N2" s="48" t="s">
        <v>99</v>
      </c>
      <c r="O2" s="50"/>
    </row>
    <row r="3" spans="1:254" s="51" customFormat="1" ht="14.25" customHeight="1" x14ac:dyDescent="0.25">
      <c r="A3" s="46">
        <v>2006</v>
      </c>
      <c r="B3" s="47">
        <v>42673</v>
      </c>
      <c r="C3" s="48" t="s">
        <v>72</v>
      </c>
      <c r="D3" s="49">
        <v>41</v>
      </c>
      <c r="E3" s="49">
        <v>21</v>
      </c>
      <c r="F3" s="49" t="s">
        <v>6</v>
      </c>
      <c r="G3" s="49">
        <v>1</v>
      </c>
      <c r="H3" s="49"/>
      <c r="I3" s="49"/>
      <c r="J3" s="49"/>
      <c r="K3" s="49" t="s">
        <v>22</v>
      </c>
      <c r="L3" s="50" t="s">
        <v>23</v>
      </c>
      <c r="M3" s="50"/>
      <c r="N3" s="48" t="s">
        <v>99</v>
      </c>
      <c r="O3" s="50"/>
    </row>
    <row r="4" spans="1:254" s="51" customFormat="1" ht="14.25" customHeight="1" x14ac:dyDescent="0.25">
      <c r="A4" s="46">
        <v>2007</v>
      </c>
      <c r="B4" s="47">
        <v>42662</v>
      </c>
      <c r="C4" s="48" t="s">
        <v>72</v>
      </c>
      <c r="D4" s="49">
        <v>6</v>
      </c>
      <c r="E4" s="49">
        <v>26</v>
      </c>
      <c r="F4" s="49" t="s">
        <v>7</v>
      </c>
      <c r="G4" s="49"/>
      <c r="H4" s="49">
        <v>1</v>
      </c>
      <c r="I4" s="49"/>
      <c r="J4" s="49"/>
      <c r="K4" s="49" t="s">
        <v>20</v>
      </c>
      <c r="L4" s="50" t="s">
        <v>74</v>
      </c>
      <c r="M4" s="50"/>
      <c r="N4" s="48" t="s">
        <v>99</v>
      </c>
      <c r="O4" s="50"/>
    </row>
    <row r="5" spans="1:254" s="51" customFormat="1" ht="14.25" customHeight="1" x14ac:dyDescent="0.25">
      <c r="A5" s="46">
        <v>2008</v>
      </c>
      <c r="B5" s="47">
        <v>42660</v>
      </c>
      <c r="C5" s="48" t="s">
        <v>72</v>
      </c>
      <c r="D5" s="49">
        <v>14</v>
      </c>
      <c r="E5" s="49">
        <v>17</v>
      </c>
      <c r="F5" s="49" t="s">
        <v>7</v>
      </c>
      <c r="G5" s="49"/>
      <c r="H5" s="49">
        <v>1</v>
      </c>
      <c r="I5" s="49"/>
      <c r="J5" s="49"/>
      <c r="K5" s="49" t="s">
        <v>22</v>
      </c>
      <c r="L5" s="50" t="s">
        <v>23</v>
      </c>
      <c r="M5" s="50"/>
      <c r="N5" s="48" t="s">
        <v>99</v>
      </c>
      <c r="O5" s="50"/>
    </row>
    <row r="6" spans="1:254" s="51" customFormat="1" ht="14.25" customHeight="1" x14ac:dyDescent="0.25">
      <c r="A6" s="46">
        <v>2008</v>
      </c>
      <c r="B6" s="47">
        <v>42688</v>
      </c>
      <c r="C6" s="48" t="s">
        <v>72</v>
      </c>
      <c r="D6" s="49">
        <v>22</v>
      </c>
      <c r="E6" s="49">
        <v>20</v>
      </c>
      <c r="F6" s="49" t="s">
        <v>6</v>
      </c>
      <c r="G6" s="49">
        <v>1</v>
      </c>
      <c r="H6" s="49"/>
      <c r="I6" s="49"/>
      <c r="J6" s="49"/>
      <c r="K6" s="49" t="s">
        <v>22</v>
      </c>
      <c r="L6" s="50" t="s">
        <v>23</v>
      </c>
      <c r="M6" s="50"/>
      <c r="N6" s="48" t="s">
        <v>99</v>
      </c>
      <c r="O6" s="50" t="s">
        <v>69</v>
      </c>
    </row>
    <row r="7" spans="1:254" s="51" customFormat="1" ht="14.25" customHeight="1" x14ac:dyDescent="0.25">
      <c r="A7" s="46">
        <v>2009</v>
      </c>
      <c r="B7" s="47">
        <v>42662</v>
      </c>
      <c r="C7" s="48" t="s">
        <v>72</v>
      </c>
      <c r="D7" s="49">
        <v>18</v>
      </c>
      <c r="E7" s="49">
        <v>20</v>
      </c>
      <c r="F7" s="49" t="s">
        <v>7</v>
      </c>
      <c r="G7" s="49"/>
      <c r="H7" s="49">
        <v>1</v>
      </c>
      <c r="I7" s="49"/>
      <c r="J7" s="49"/>
      <c r="K7" s="49" t="s">
        <v>20</v>
      </c>
      <c r="L7" s="50" t="s">
        <v>74</v>
      </c>
      <c r="M7" s="50"/>
      <c r="N7" s="48" t="s">
        <v>99</v>
      </c>
      <c r="O7" s="50"/>
    </row>
    <row r="8" spans="1:254" s="51" customFormat="1" ht="14.25" customHeight="1" x14ac:dyDescent="0.25">
      <c r="A8" s="46">
        <v>2010</v>
      </c>
      <c r="B8" s="47">
        <v>42658</v>
      </c>
      <c r="C8" s="48" t="s">
        <v>72</v>
      </c>
      <c r="D8" s="49">
        <v>24</v>
      </c>
      <c r="E8" s="49">
        <v>21</v>
      </c>
      <c r="F8" s="49" t="s">
        <v>6</v>
      </c>
      <c r="G8" s="49">
        <v>1</v>
      </c>
      <c r="H8" s="49"/>
      <c r="I8" s="49"/>
      <c r="J8" s="49"/>
      <c r="K8" s="49" t="s">
        <v>22</v>
      </c>
      <c r="L8" s="50" t="s">
        <v>23</v>
      </c>
      <c r="M8" s="50"/>
      <c r="N8" s="48" t="s">
        <v>99</v>
      </c>
      <c r="O8" s="50"/>
    </row>
    <row r="9" spans="1:254" s="51" customFormat="1" ht="14.25" customHeight="1" x14ac:dyDescent="0.25">
      <c r="A9" s="46">
        <v>2011</v>
      </c>
      <c r="B9" s="47">
        <v>42649</v>
      </c>
      <c r="C9" s="48" t="s">
        <v>72</v>
      </c>
      <c r="D9" s="49">
        <v>28</v>
      </c>
      <c r="E9" s="49">
        <v>21</v>
      </c>
      <c r="F9" s="49" t="s">
        <v>6</v>
      </c>
      <c r="G9" s="49">
        <v>1</v>
      </c>
      <c r="H9" s="49"/>
      <c r="I9" s="49"/>
      <c r="J9" s="49"/>
      <c r="K9" s="49" t="s">
        <v>22</v>
      </c>
      <c r="L9" s="50" t="s">
        <v>23</v>
      </c>
      <c r="M9" s="50" t="s">
        <v>119</v>
      </c>
      <c r="N9" s="48" t="s">
        <v>99</v>
      </c>
      <c r="O9" s="50"/>
    </row>
    <row r="10" spans="1:254" s="51" customFormat="1" ht="14.25" customHeight="1" x14ac:dyDescent="0.25">
      <c r="A10" s="46">
        <v>2012</v>
      </c>
      <c r="B10" s="47">
        <v>42648</v>
      </c>
      <c r="C10" s="48" t="s">
        <v>72</v>
      </c>
      <c r="D10" s="49">
        <v>0</v>
      </c>
      <c r="E10" s="49">
        <v>21</v>
      </c>
      <c r="F10" s="49" t="s">
        <v>7</v>
      </c>
      <c r="G10" s="49"/>
      <c r="H10" s="49">
        <v>1</v>
      </c>
      <c r="I10" s="49"/>
      <c r="J10" s="49"/>
      <c r="K10" s="49" t="s">
        <v>20</v>
      </c>
      <c r="L10" s="50" t="s">
        <v>74</v>
      </c>
      <c r="M10" s="50"/>
      <c r="N10" s="48" t="s">
        <v>122</v>
      </c>
      <c r="O10" s="50"/>
    </row>
    <row r="11" spans="1:254" s="51" customFormat="1" ht="14.25" customHeight="1" x14ac:dyDescent="0.25">
      <c r="A11" s="46">
        <v>2013</v>
      </c>
      <c r="B11" s="47">
        <v>42661</v>
      </c>
      <c r="C11" s="48" t="s">
        <v>72</v>
      </c>
      <c r="D11" s="49">
        <v>6</v>
      </c>
      <c r="E11" s="49">
        <v>24</v>
      </c>
      <c r="F11" s="49" t="s">
        <v>7</v>
      </c>
      <c r="G11" s="49"/>
      <c r="H11" s="49">
        <v>1</v>
      </c>
      <c r="I11" s="49"/>
      <c r="J11" s="49"/>
      <c r="K11" s="49"/>
      <c r="L11" s="50"/>
      <c r="M11" s="50"/>
      <c r="N11" s="48" t="s">
        <v>122</v>
      </c>
      <c r="O11" s="50"/>
    </row>
    <row r="12" spans="1:254" s="51" customFormat="1" ht="14.25" customHeight="1" x14ac:dyDescent="0.25">
      <c r="A12" s="46">
        <v>2014</v>
      </c>
      <c r="B12" s="47">
        <v>42660</v>
      </c>
      <c r="C12" s="48" t="s">
        <v>72</v>
      </c>
      <c r="D12" s="49">
        <v>13</v>
      </c>
      <c r="E12" s="49">
        <v>51</v>
      </c>
      <c r="F12" s="49" t="s">
        <v>7</v>
      </c>
      <c r="G12" s="49"/>
      <c r="H12" s="49">
        <v>1</v>
      </c>
      <c r="I12" s="49"/>
      <c r="J12" s="49"/>
      <c r="K12" s="49" t="s">
        <v>20</v>
      </c>
      <c r="L12" s="50" t="s">
        <v>74</v>
      </c>
      <c r="M12" s="50"/>
      <c r="N12" s="48" t="s">
        <v>122</v>
      </c>
      <c r="O12" s="50"/>
    </row>
    <row r="13" spans="1:254" s="51" customFormat="1" ht="14.25" customHeight="1" x14ac:dyDescent="0.25">
      <c r="A13" s="46">
        <v>2015</v>
      </c>
      <c r="B13" s="47">
        <v>42659</v>
      </c>
      <c r="C13" s="48" t="s">
        <v>72</v>
      </c>
      <c r="D13" s="49">
        <v>9</v>
      </c>
      <c r="E13" s="49">
        <v>21</v>
      </c>
      <c r="F13" s="49" t="s">
        <v>7</v>
      </c>
      <c r="G13" s="49"/>
      <c r="H13" s="49">
        <v>1</v>
      </c>
      <c r="I13" s="49"/>
      <c r="J13" s="49"/>
      <c r="K13" s="49" t="s">
        <v>22</v>
      </c>
      <c r="L13" s="50" t="s">
        <v>23</v>
      </c>
      <c r="M13" s="50" t="s">
        <v>119</v>
      </c>
      <c r="N13" s="48" t="s">
        <v>124</v>
      </c>
      <c r="O13" s="50"/>
    </row>
    <row r="14" spans="1:254" s="51" customFormat="1" ht="14.25" customHeight="1" x14ac:dyDescent="0.25">
      <c r="A14" s="46">
        <v>2016</v>
      </c>
      <c r="B14" s="47">
        <v>42657</v>
      </c>
      <c r="C14" s="48" t="s">
        <v>72</v>
      </c>
      <c r="D14" s="49">
        <v>29</v>
      </c>
      <c r="E14" s="49">
        <v>42</v>
      </c>
      <c r="F14" s="49" t="s">
        <v>7</v>
      </c>
      <c r="G14" s="49"/>
      <c r="H14" s="49">
        <v>1</v>
      </c>
      <c r="I14" s="49"/>
      <c r="J14" s="49"/>
      <c r="K14" s="49" t="s">
        <v>20</v>
      </c>
      <c r="L14" s="50" t="s">
        <v>74</v>
      </c>
      <c r="M14" s="50"/>
      <c r="N14" s="48" t="s">
        <v>124</v>
      </c>
      <c r="O14" s="50"/>
    </row>
    <row r="15" spans="1:254" s="12" customFormat="1" ht="14.2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N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  <row r="16" spans="1:254" s="12" customFormat="1" ht="14.25" customHeight="1" x14ac:dyDescent="0.25">
      <c r="A16" s="8"/>
      <c r="B16" s="9"/>
      <c r="C16" s="10"/>
      <c r="D16" s="13">
        <f>SUM(D2:D15)</f>
        <v>238</v>
      </c>
      <c r="E16" s="13">
        <f>SUM(E2:E15)</f>
        <v>312</v>
      </c>
      <c r="F16" s="11"/>
      <c r="G16" s="11">
        <f>SUM(G2:G15)</f>
        <v>5</v>
      </c>
      <c r="H16" s="11">
        <f>SUM(H2:H15)</f>
        <v>8</v>
      </c>
      <c r="I16" s="11">
        <f>SUM(I2:I15)</f>
        <v>0</v>
      </c>
      <c r="J16" s="14">
        <f>(G16+(I16/2))/(G16+H16+I16)</f>
        <v>0.38461538461538464</v>
      </c>
      <c r="K16" s="11"/>
      <c r="N16" s="10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</row>
    <row r="17" spans="1:254" s="12" customFormat="1" ht="14.25" customHeight="1" x14ac:dyDescent="0.25">
      <c r="A17" s="8"/>
      <c r="B17" s="9"/>
      <c r="C17" s="10"/>
      <c r="D17" s="15">
        <f>AVERAGE(D2:D15)</f>
        <v>18.307692307692307</v>
      </c>
      <c r="E17" s="15">
        <f>AVERAGE(E2:E15)</f>
        <v>24</v>
      </c>
      <c r="F17" s="16">
        <f>D17-E17</f>
        <v>-5.6923076923076934</v>
      </c>
      <c r="G17" s="11"/>
      <c r="H17" s="11"/>
      <c r="I17" s="11"/>
      <c r="J17" s="11"/>
      <c r="K17" s="11"/>
      <c r="N17" s="10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</sheetData>
  <conditionalFormatting sqref="F17">
    <cfRule type="cellIs" dxfId="49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"/>
  <sheetViews>
    <sheetView workbookViewId="0">
      <pane ySplit="1" topLeftCell="A2" activePane="bottomLeft" state="frozen"/>
      <selection pane="bottomLeft" activeCell="C20" sqref="C20:C21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1982</v>
      </c>
      <c r="B2" s="47">
        <v>42652</v>
      </c>
      <c r="C2" s="48" t="s">
        <v>49</v>
      </c>
      <c r="D2" s="49">
        <v>30</v>
      </c>
      <c r="E2" s="49">
        <v>0</v>
      </c>
      <c r="F2" s="49" t="s">
        <v>6</v>
      </c>
      <c r="G2" s="49">
        <v>1</v>
      </c>
      <c r="H2" s="49"/>
      <c r="I2" s="49"/>
      <c r="J2" s="49"/>
      <c r="K2" s="49" t="s">
        <v>20</v>
      </c>
      <c r="L2" s="50" t="s">
        <v>138</v>
      </c>
      <c r="M2" s="50"/>
      <c r="N2" s="48" t="s">
        <v>81</v>
      </c>
      <c r="O2" s="50"/>
    </row>
    <row r="3" spans="1:254" s="51" customFormat="1" ht="14.25" customHeight="1" x14ac:dyDescent="0.25">
      <c r="A3" s="46">
        <v>1983</v>
      </c>
      <c r="B3" s="47">
        <v>42650</v>
      </c>
      <c r="C3" s="48" t="s">
        <v>49</v>
      </c>
      <c r="D3" s="49">
        <v>42</v>
      </c>
      <c r="E3" s="49">
        <v>22</v>
      </c>
      <c r="F3" s="49" t="s">
        <v>6</v>
      </c>
      <c r="G3" s="49">
        <v>1</v>
      </c>
      <c r="H3" s="49"/>
      <c r="I3" s="49"/>
      <c r="J3" s="49"/>
      <c r="K3" s="49" t="s">
        <v>22</v>
      </c>
      <c r="L3" s="50" t="s">
        <v>23</v>
      </c>
      <c r="M3" s="50"/>
      <c r="N3" s="48" t="s">
        <v>81</v>
      </c>
      <c r="O3" s="50"/>
    </row>
    <row r="4" spans="1:254" s="12" customFormat="1" ht="14.25" customHeight="1" x14ac:dyDescent="0.25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N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2" customFormat="1" ht="14.25" customHeight="1" x14ac:dyDescent="0.25">
      <c r="A5" s="8"/>
      <c r="B5" s="9"/>
      <c r="C5" s="10"/>
      <c r="D5" s="13">
        <f>SUM(D2:D4)</f>
        <v>72</v>
      </c>
      <c r="E5" s="13">
        <f>SUM(E2:E4)</f>
        <v>22</v>
      </c>
      <c r="F5" s="11"/>
      <c r="G5" s="11">
        <f>SUM(G2:G4)</f>
        <v>2</v>
      </c>
      <c r="H5" s="11">
        <f>SUM(H2:H4)</f>
        <v>0</v>
      </c>
      <c r="I5" s="11">
        <f>SUM(I2:I4)</f>
        <v>0</v>
      </c>
      <c r="J5" s="14">
        <f>(G5+(I5/2))/(G5+H5+I5)</f>
        <v>1</v>
      </c>
      <c r="K5" s="11"/>
      <c r="N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2" customFormat="1" ht="14.25" customHeight="1" x14ac:dyDescent="0.25">
      <c r="A6" s="8"/>
      <c r="B6" s="9"/>
      <c r="C6" s="10"/>
      <c r="D6" s="15">
        <f>AVERAGE(D2:D4)</f>
        <v>36</v>
      </c>
      <c r="E6" s="15">
        <f>AVERAGE(E2:E4)</f>
        <v>11</v>
      </c>
      <c r="F6" s="16">
        <f>D6-E6</f>
        <v>25</v>
      </c>
      <c r="G6" s="11"/>
      <c r="H6" s="11"/>
      <c r="I6" s="11"/>
      <c r="J6" s="11"/>
      <c r="K6" s="11"/>
      <c r="N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</sheetData>
  <conditionalFormatting sqref="F6">
    <cfRule type="cellIs" dxfId="48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5"/>
  <sheetViews>
    <sheetView workbookViewId="0">
      <pane ySplit="1" topLeftCell="A2" activePane="bottomLeft" state="frozen"/>
      <selection pane="bottomLeft" activeCell="D19" sqref="D19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254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254" s="51" customFormat="1" ht="14.25" customHeight="1" x14ac:dyDescent="0.25">
      <c r="A2" s="46">
        <v>1977</v>
      </c>
      <c r="B2" s="47">
        <v>42636</v>
      </c>
      <c r="C2" s="48" t="s">
        <v>84</v>
      </c>
      <c r="D2" s="49">
        <v>39</v>
      </c>
      <c r="E2" s="49">
        <v>13</v>
      </c>
      <c r="F2" s="49" t="s">
        <v>6</v>
      </c>
      <c r="G2" s="49">
        <v>1</v>
      </c>
      <c r="H2" s="49"/>
      <c r="I2" s="49"/>
      <c r="J2" s="49"/>
      <c r="K2" s="49" t="s">
        <v>22</v>
      </c>
      <c r="L2" s="50" t="s">
        <v>23</v>
      </c>
      <c r="M2" s="50"/>
      <c r="N2" s="48" t="s">
        <v>81</v>
      </c>
      <c r="O2" s="50"/>
    </row>
    <row r="3" spans="1:254" s="51" customFormat="1" ht="14.25" customHeight="1" x14ac:dyDescent="0.25">
      <c r="A3" s="46">
        <v>1980</v>
      </c>
      <c r="B3" s="47">
        <v>42618</v>
      </c>
      <c r="C3" s="48" t="s">
        <v>84</v>
      </c>
      <c r="D3" s="49">
        <v>25</v>
      </c>
      <c r="E3" s="49">
        <v>14</v>
      </c>
      <c r="F3" s="49" t="s">
        <v>6</v>
      </c>
      <c r="G3" s="49">
        <v>1</v>
      </c>
      <c r="H3" s="49"/>
      <c r="I3" s="49"/>
      <c r="J3" s="49"/>
      <c r="K3" s="49" t="s">
        <v>20</v>
      </c>
      <c r="L3" s="50" t="s">
        <v>44</v>
      </c>
      <c r="M3" s="50"/>
      <c r="N3" s="48" t="s">
        <v>81</v>
      </c>
      <c r="O3" s="50"/>
    </row>
    <row r="4" spans="1:254" s="51" customFormat="1" ht="14.25" customHeight="1" x14ac:dyDescent="0.25">
      <c r="A4" s="46">
        <v>1981</v>
      </c>
      <c r="B4" s="47">
        <v>42617</v>
      </c>
      <c r="C4" s="48" t="s">
        <v>84</v>
      </c>
      <c r="D4" s="49">
        <v>32</v>
      </c>
      <c r="E4" s="49">
        <v>6</v>
      </c>
      <c r="F4" s="49" t="s">
        <v>6</v>
      </c>
      <c r="G4" s="49">
        <v>1</v>
      </c>
      <c r="H4" s="49"/>
      <c r="I4" s="49"/>
      <c r="J4" s="49"/>
      <c r="K4" s="49" t="s">
        <v>22</v>
      </c>
      <c r="L4" s="50" t="s">
        <v>23</v>
      </c>
      <c r="M4" s="50"/>
      <c r="N4" s="48" t="s">
        <v>81</v>
      </c>
      <c r="O4" s="50"/>
    </row>
    <row r="5" spans="1:254" s="51" customFormat="1" ht="14.25" customHeight="1" x14ac:dyDescent="0.25">
      <c r="A5" s="46">
        <v>1982</v>
      </c>
      <c r="B5" s="47">
        <v>42616</v>
      </c>
      <c r="C5" s="48" t="s">
        <v>84</v>
      </c>
      <c r="D5" s="49">
        <v>26</v>
      </c>
      <c r="E5" s="49">
        <v>7</v>
      </c>
      <c r="F5" s="49" t="s">
        <v>6</v>
      </c>
      <c r="G5" s="49">
        <v>1</v>
      </c>
      <c r="H5" s="49"/>
      <c r="I5" s="49"/>
      <c r="J5" s="49"/>
      <c r="K5" s="49" t="s">
        <v>20</v>
      </c>
      <c r="L5" s="50" t="s">
        <v>44</v>
      </c>
      <c r="M5" s="50"/>
      <c r="N5" s="48" t="s">
        <v>81</v>
      </c>
      <c r="O5" s="50"/>
    </row>
    <row r="6" spans="1:254" s="51" customFormat="1" ht="14.25" customHeight="1" x14ac:dyDescent="0.25">
      <c r="A6" s="46">
        <v>1983</v>
      </c>
      <c r="B6" s="47">
        <v>42615</v>
      </c>
      <c r="C6" s="48" t="s">
        <v>84</v>
      </c>
      <c r="D6" s="49">
        <v>28</v>
      </c>
      <c r="E6" s="49">
        <v>0</v>
      </c>
      <c r="F6" s="49" t="s">
        <v>6</v>
      </c>
      <c r="G6" s="49">
        <v>1</v>
      </c>
      <c r="H6" s="49"/>
      <c r="I6" s="49"/>
      <c r="J6" s="49"/>
      <c r="K6" s="49" t="s">
        <v>22</v>
      </c>
      <c r="L6" s="50" t="s">
        <v>23</v>
      </c>
      <c r="M6" s="50"/>
      <c r="N6" s="48" t="s">
        <v>81</v>
      </c>
      <c r="O6" s="50"/>
    </row>
    <row r="7" spans="1:254" s="51" customFormat="1" ht="14.25" customHeight="1" x14ac:dyDescent="0.25">
      <c r="A7" s="46">
        <v>1984</v>
      </c>
      <c r="B7" s="47">
        <v>42620</v>
      </c>
      <c r="C7" s="48" t="s">
        <v>84</v>
      </c>
      <c r="D7" s="49">
        <v>29</v>
      </c>
      <c r="E7" s="49">
        <v>12</v>
      </c>
      <c r="F7" s="49" t="s">
        <v>6</v>
      </c>
      <c r="G7" s="49">
        <v>1</v>
      </c>
      <c r="H7" s="49"/>
      <c r="I7" s="49"/>
      <c r="J7" s="49"/>
      <c r="K7" s="49" t="s">
        <v>20</v>
      </c>
      <c r="L7" s="50" t="s">
        <v>44</v>
      </c>
      <c r="M7" s="50"/>
      <c r="N7" s="48" t="s">
        <v>81</v>
      </c>
      <c r="O7" s="50"/>
    </row>
    <row r="8" spans="1:254" s="51" customFormat="1" ht="14.25" customHeight="1" x14ac:dyDescent="0.25">
      <c r="A8" s="46">
        <v>1985</v>
      </c>
      <c r="B8" s="47">
        <v>42619</v>
      </c>
      <c r="C8" s="48" t="s">
        <v>84</v>
      </c>
      <c r="D8" s="49">
        <v>19</v>
      </c>
      <c r="E8" s="49">
        <v>0</v>
      </c>
      <c r="F8" s="49" t="s">
        <v>6</v>
      </c>
      <c r="G8" s="49">
        <v>1</v>
      </c>
      <c r="H8" s="49"/>
      <c r="I8" s="49"/>
      <c r="J8" s="49"/>
      <c r="K8" s="49" t="s">
        <v>22</v>
      </c>
      <c r="L8" s="50" t="s">
        <v>23</v>
      </c>
      <c r="M8" s="50"/>
      <c r="N8" s="48" t="s">
        <v>90</v>
      </c>
      <c r="O8" s="50"/>
    </row>
    <row r="9" spans="1:254" s="51" customFormat="1" ht="14.25" customHeight="1" x14ac:dyDescent="0.25">
      <c r="A9" s="46">
        <v>1990</v>
      </c>
      <c r="B9" s="47">
        <v>42627</v>
      </c>
      <c r="C9" s="48" t="s">
        <v>84</v>
      </c>
      <c r="D9" s="49">
        <v>28</v>
      </c>
      <c r="E9" s="49">
        <v>0</v>
      </c>
      <c r="F9" s="49" t="s">
        <v>6</v>
      </c>
      <c r="G9" s="49">
        <v>1</v>
      </c>
      <c r="H9" s="49"/>
      <c r="I9" s="49"/>
      <c r="J9" s="49"/>
      <c r="K9" s="49" t="s">
        <v>22</v>
      </c>
      <c r="L9" s="50" t="s">
        <v>23</v>
      </c>
      <c r="M9" s="50"/>
      <c r="N9" s="48" t="s">
        <v>90</v>
      </c>
      <c r="O9" s="50"/>
    </row>
    <row r="10" spans="1:254" s="51" customFormat="1" ht="14.25" customHeight="1" x14ac:dyDescent="0.25">
      <c r="A10" s="46">
        <v>1991</v>
      </c>
      <c r="B10" s="47">
        <v>42626</v>
      </c>
      <c r="C10" s="48" t="s">
        <v>84</v>
      </c>
      <c r="D10" s="49">
        <v>30</v>
      </c>
      <c r="E10" s="49">
        <v>0</v>
      </c>
      <c r="F10" s="49" t="s">
        <v>6</v>
      </c>
      <c r="G10" s="49">
        <v>1</v>
      </c>
      <c r="H10" s="49"/>
      <c r="I10" s="49"/>
      <c r="J10" s="49"/>
      <c r="K10" s="49" t="s">
        <v>20</v>
      </c>
      <c r="L10" s="50" t="s">
        <v>44</v>
      </c>
      <c r="M10" s="50"/>
      <c r="N10" s="48" t="s">
        <v>95</v>
      </c>
      <c r="O10" s="50"/>
    </row>
    <row r="11" spans="1:254" s="51" customFormat="1" ht="14.25" customHeight="1" x14ac:dyDescent="0.25">
      <c r="A11" s="46">
        <v>1992</v>
      </c>
      <c r="B11" s="47">
        <v>42631</v>
      </c>
      <c r="C11" s="48" t="s">
        <v>84</v>
      </c>
      <c r="D11" s="49">
        <v>48</v>
      </c>
      <c r="E11" s="49">
        <v>8</v>
      </c>
      <c r="F11" s="49" t="s">
        <v>6</v>
      </c>
      <c r="G11" s="49">
        <v>1</v>
      </c>
      <c r="H11" s="49"/>
      <c r="I11" s="49"/>
      <c r="J11" s="49"/>
      <c r="K11" s="49" t="s">
        <v>22</v>
      </c>
      <c r="L11" s="50" t="s">
        <v>23</v>
      </c>
      <c r="M11" s="50"/>
      <c r="N11" s="48" t="s">
        <v>95</v>
      </c>
      <c r="O11" s="50"/>
    </row>
    <row r="12" spans="1:254" s="51" customFormat="1" ht="14.25" customHeight="1" x14ac:dyDescent="0.25">
      <c r="A12" s="46">
        <v>1993</v>
      </c>
      <c r="B12" s="47">
        <v>42630</v>
      </c>
      <c r="C12" s="48" t="s">
        <v>84</v>
      </c>
      <c r="D12" s="49">
        <v>41</v>
      </c>
      <c r="E12" s="49">
        <v>6</v>
      </c>
      <c r="F12" s="49" t="s">
        <v>6</v>
      </c>
      <c r="G12" s="49">
        <v>1</v>
      </c>
      <c r="H12" s="49"/>
      <c r="I12" s="49"/>
      <c r="J12" s="49"/>
      <c r="K12" s="49" t="s">
        <v>20</v>
      </c>
      <c r="L12" s="50" t="s">
        <v>44</v>
      </c>
      <c r="M12" s="50"/>
      <c r="N12" s="48" t="s">
        <v>95</v>
      </c>
      <c r="O12" s="50"/>
    </row>
    <row r="13" spans="1:254" s="12" customFormat="1" ht="14.25" customHeight="1" x14ac:dyDescent="0.25">
      <c r="A13" s="8"/>
      <c r="B13" s="9"/>
      <c r="C13" s="10"/>
      <c r="D13" s="11"/>
      <c r="E13" s="11"/>
      <c r="F13" s="11"/>
      <c r="G13" s="11"/>
      <c r="H13" s="11"/>
      <c r="I13" s="11"/>
      <c r="J13" s="11"/>
      <c r="K13" s="11"/>
      <c r="N13" s="1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s="12" customFormat="1" ht="14.25" customHeight="1" x14ac:dyDescent="0.25">
      <c r="A14" s="8"/>
      <c r="B14" s="9"/>
      <c r="C14" s="10"/>
      <c r="D14" s="13">
        <f>SUM(D2:D13)</f>
        <v>345</v>
      </c>
      <c r="E14" s="13">
        <f>SUM(E2:E13)</f>
        <v>66</v>
      </c>
      <c r="F14" s="11"/>
      <c r="G14" s="11">
        <f>SUM(G2:G13)</f>
        <v>11</v>
      </c>
      <c r="H14" s="11">
        <f>SUM(H2:H13)</f>
        <v>0</v>
      </c>
      <c r="I14" s="11">
        <f>SUM(I2:I13)</f>
        <v>0</v>
      </c>
      <c r="J14" s="14">
        <f>(G14+(I14/2))/(G14+H14+I14)</f>
        <v>1</v>
      </c>
      <c r="K14" s="11"/>
      <c r="N14" s="1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  <row r="15" spans="1:254" s="12" customFormat="1" ht="14.25" customHeight="1" x14ac:dyDescent="0.25">
      <c r="A15" s="8"/>
      <c r="B15" s="9"/>
      <c r="C15" s="10"/>
      <c r="D15" s="15">
        <f>AVERAGE(D2:D13)</f>
        <v>31.363636363636363</v>
      </c>
      <c r="E15" s="15">
        <f>AVERAGE(E2:E13)</f>
        <v>6</v>
      </c>
      <c r="F15" s="16">
        <f>D15-E15</f>
        <v>25.363636363636363</v>
      </c>
      <c r="G15" s="11"/>
      <c r="H15" s="11"/>
      <c r="I15" s="11"/>
      <c r="J15" s="11"/>
      <c r="K15" s="11"/>
      <c r="N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</sheetData>
  <conditionalFormatting sqref="F15">
    <cfRule type="cellIs" dxfId="47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24"/>
  <sheetViews>
    <sheetView workbookViewId="0">
      <pane ySplit="1" topLeftCell="A2" activePane="bottomLeft" state="frozen"/>
      <selection pane="bottomLeft" activeCell="D25" sqref="D25"/>
    </sheetView>
  </sheetViews>
  <sheetFormatPr defaultColWidth="9" defaultRowHeight="14.25" customHeight="1" x14ac:dyDescent="0.25"/>
  <cols>
    <col min="1" max="1" width="5.28515625" style="11" customWidth="1"/>
    <col min="2" max="2" width="6.7109375" style="9" customWidth="1"/>
    <col min="3" max="3" width="27.28515625" style="10" customWidth="1"/>
    <col min="4" max="6" width="6.7109375" style="11" customWidth="1"/>
    <col min="7" max="7" width="3.85546875" style="11" customWidth="1"/>
    <col min="8" max="8" width="4.140625" style="11" customWidth="1"/>
    <col min="9" max="9" width="3.42578125" style="11" customWidth="1"/>
    <col min="10" max="10" width="5.85546875" style="11" customWidth="1"/>
    <col min="11" max="11" width="7.140625" style="11" customWidth="1"/>
    <col min="12" max="12" width="24.7109375" style="12" customWidth="1"/>
    <col min="13" max="13" width="30.28515625" style="12" customWidth="1"/>
    <col min="14" max="14" width="19.85546875" style="10" customWidth="1"/>
    <col min="15" max="15" width="33.42578125" style="12" customWidth="1"/>
    <col min="16" max="254" width="9.140625" style="7" customWidth="1"/>
    <col min="255" max="16384" width="9" style="17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51" customFormat="1" ht="14.25" customHeight="1" x14ac:dyDescent="0.25">
      <c r="A2" s="46">
        <v>1978</v>
      </c>
      <c r="B2" s="47">
        <v>42621</v>
      </c>
      <c r="C2" s="48" t="s">
        <v>52</v>
      </c>
      <c r="D2" s="49">
        <v>7</v>
      </c>
      <c r="E2" s="49">
        <v>0</v>
      </c>
      <c r="F2" s="49" t="s">
        <v>6</v>
      </c>
      <c r="G2" s="49">
        <v>1</v>
      </c>
      <c r="H2" s="49"/>
      <c r="I2" s="49"/>
      <c r="J2" s="49"/>
      <c r="K2" s="49" t="s">
        <v>22</v>
      </c>
      <c r="L2" s="50" t="s">
        <v>23</v>
      </c>
      <c r="M2" s="50"/>
      <c r="N2" s="48" t="s">
        <v>81</v>
      </c>
      <c r="O2" s="50"/>
    </row>
    <row r="3" spans="1:15" s="51" customFormat="1" ht="14.25" customHeight="1" x14ac:dyDescent="0.25">
      <c r="A3" s="46">
        <v>1979</v>
      </c>
      <c r="B3" s="47">
        <v>42627</v>
      </c>
      <c r="C3" s="48" t="s">
        <v>52</v>
      </c>
      <c r="D3" s="49">
        <v>28</v>
      </c>
      <c r="E3" s="49">
        <v>0</v>
      </c>
      <c r="F3" s="49" t="s">
        <v>6</v>
      </c>
      <c r="G3" s="49">
        <v>1</v>
      </c>
      <c r="H3" s="49"/>
      <c r="I3" s="49"/>
      <c r="J3" s="49"/>
      <c r="K3" s="49" t="s">
        <v>20</v>
      </c>
      <c r="L3" s="50" t="s">
        <v>53</v>
      </c>
      <c r="M3" s="50"/>
      <c r="N3" s="48" t="s">
        <v>81</v>
      </c>
      <c r="O3" s="50"/>
    </row>
    <row r="4" spans="1:15" s="51" customFormat="1" ht="14.25" customHeight="1" x14ac:dyDescent="0.25">
      <c r="A4" s="46">
        <v>1980</v>
      </c>
      <c r="B4" s="47">
        <v>42625</v>
      </c>
      <c r="C4" s="48" t="s">
        <v>52</v>
      </c>
      <c r="D4" s="49">
        <v>14</v>
      </c>
      <c r="E4" s="49">
        <v>12</v>
      </c>
      <c r="F4" s="49" t="s">
        <v>6</v>
      </c>
      <c r="G4" s="49">
        <v>1</v>
      </c>
      <c r="H4" s="49"/>
      <c r="I4" s="49"/>
      <c r="J4" s="49"/>
      <c r="K4" s="49" t="s">
        <v>22</v>
      </c>
      <c r="L4" s="50" t="s">
        <v>23</v>
      </c>
      <c r="M4" s="50"/>
      <c r="N4" s="48" t="s">
        <v>81</v>
      </c>
      <c r="O4" s="50"/>
    </row>
    <row r="5" spans="1:15" s="51" customFormat="1" ht="14.25" customHeight="1" x14ac:dyDescent="0.25">
      <c r="A5" s="46">
        <v>1981</v>
      </c>
      <c r="B5" s="47">
        <v>42624</v>
      </c>
      <c r="C5" s="48" t="s">
        <v>52</v>
      </c>
      <c r="D5" s="49">
        <v>26</v>
      </c>
      <c r="E5" s="49">
        <v>19</v>
      </c>
      <c r="F5" s="49" t="s">
        <v>6</v>
      </c>
      <c r="G5" s="49">
        <v>1</v>
      </c>
      <c r="H5" s="49"/>
      <c r="I5" s="49"/>
      <c r="J5" s="49"/>
      <c r="K5" s="49" t="s">
        <v>20</v>
      </c>
      <c r="L5" s="50" t="s">
        <v>53</v>
      </c>
      <c r="M5" s="50"/>
      <c r="N5" s="48" t="s">
        <v>81</v>
      </c>
      <c r="O5" s="50"/>
    </row>
    <row r="6" spans="1:15" s="51" customFormat="1" ht="14.25" customHeight="1" x14ac:dyDescent="0.25">
      <c r="A6" s="46">
        <v>1982</v>
      </c>
      <c r="B6" s="47">
        <v>42637</v>
      </c>
      <c r="C6" s="48" t="s">
        <v>52</v>
      </c>
      <c r="D6" s="49">
        <v>14</v>
      </c>
      <c r="E6" s="49">
        <v>0</v>
      </c>
      <c r="F6" s="49" t="s">
        <v>6</v>
      </c>
      <c r="G6" s="49">
        <v>1</v>
      </c>
      <c r="H6" s="49"/>
      <c r="I6" s="49"/>
      <c r="J6" s="49"/>
      <c r="K6" s="49" t="s">
        <v>20</v>
      </c>
      <c r="L6" s="50" t="s">
        <v>53</v>
      </c>
      <c r="M6" s="50"/>
      <c r="N6" s="48" t="s">
        <v>81</v>
      </c>
      <c r="O6" s="50"/>
    </row>
    <row r="7" spans="1:15" s="51" customFormat="1" ht="14.25" customHeight="1" x14ac:dyDescent="0.25">
      <c r="A7" s="46">
        <v>1983</v>
      </c>
      <c r="B7" s="47">
        <v>42636</v>
      </c>
      <c r="C7" s="48" t="s">
        <v>52</v>
      </c>
      <c r="D7" s="49">
        <v>14</v>
      </c>
      <c r="E7" s="49">
        <v>6</v>
      </c>
      <c r="F7" s="49" t="s">
        <v>6</v>
      </c>
      <c r="G7" s="49">
        <v>1</v>
      </c>
      <c r="H7" s="49"/>
      <c r="I7" s="49"/>
      <c r="J7" s="49"/>
      <c r="K7" s="49" t="s">
        <v>22</v>
      </c>
      <c r="L7" s="50" t="s">
        <v>23</v>
      </c>
      <c r="M7" s="50"/>
      <c r="N7" s="48" t="s">
        <v>81</v>
      </c>
      <c r="O7" s="50"/>
    </row>
    <row r="8" spans="1:15" s="51" customFormat="1" ht="14.25" customHeight="1" x14ac:dyDescent="0.25">
      <c r="A8" s="46">
        <v>1984</v>
      </c>
      <c r="B8" s="47">
        <v>42648</v>
      </c>
      <c r="C8" s="48" t="s">
        <v>52</v>
      </c>
      <c r="D8" s="49">
        <v>10</v>
      </c>
      <c r="E8" s="49">
        <v>13</v>
      </c>
      <c r="F8" s="49" t="s">
        <v>7</v>
      </c>
      <c r="G8" s="49"/>
      <c r="H8" s="49">
        <v>1</v>
      </c>
      <c r="I8" s="49"/>
      <c r="J8" s="49"/>
      <c r="K8" s="49" t="s">
        <v>22</v>
      </c>
      <c r="L8" s="50" t="s">
        <v>23</v>
      </c>
      <c r="M8" s="50"/>
      <c r="N8" s="48" t="s">
        <v>81</v>
      </c>
      <c r="O8" s="50"/>
    </row>
    <row r="9" spans="1:15" s="51" customFormat="1" ht="14.25" customHeight="1" x14ac:dyDescent="0.25">
      <c r="A9" s="46">
        <v>1985</v>
      </c>
      <c r="B9" s="47">
        <v>42647</v>
      </c>
      <c r="C9" s="48" t="s">
        <v>52</v>
      </c>
      <c r="D9" s="49">
        <v>14</v>
      </c>
      <c r="E9" s="49">
        <v>7</v>
      </c>
      <c r="F9" s="49" t="s">
        <v>6</v>
      </c>
      <c r="G9" s="49">
        <v>1</v>
      </c>
      <c r="H9" s="49"/>
      <c r="I9" s="49"/>
      <c r="J9" s="49"/>
      <c r="K9" s="49" t="s">
        <v>20</v>
      </c>
      <c r="L9" s="50" t="s">
        <v>53</v>
      </c>
      <c r="M9" s="50"/>
      <c r="N9" s="48" t="s">
        <v>90</v>
      </c>
      <c r="O9" s="50"/>
    </row>
    <row r="10" spans="1:15" s="51" customFormat="1" ht="14.25" customHeight="1" x14ac:dyDescent="0.25">
      <c r="A10" s="46">
        <v>1986</v>
      </c>
      <c r="B10" s="47">
        <v>42646</v>
      </c>
      <c r="C10" s="48" t="s">
        <v>52</v>
      </c>
      <c r="D10" s="49">
        <v>27</v>
      </c>
      <c r="E10" s="49">
        <v>10</v>
      </c>
      <c r="F10" s="49" t="s">
        <v>6</v>
      </c>
      <c r="G10" s="49">
        <v>1</v>
      </c>
      <c r="H10" s="49"/>
      <c r="I10" s="49"/>
      <c r="J10" s="49"/>
      <c r="K10" s="49" t="s">
        <v>22</v>
      </c>
      <c r="L10" s="50" t="s">
        <v>23</v>
      </c>
      <c r="M10" s="50"/>
      <c r="N10" s="48" t="s">
        <v>90</v>
      </c>
      <c r="O10" s="50"/>
    </row>
    <row r="11" spans="1:15" s="51" customFormat="1" ht="14.25" customHeight="1" x14ac:dyDescent="0.25">
      <c r="A11" s="46">
        <v>1987</v>
      </c>
      <c r="B11" s="47">
        <v>42645</v>
      </c>
      <c r="C11" s="48" t="s">
        <v>52</v>
      </c>
      <c r="D11" s="49">
        <v>12</v>
      </c>
      <c r="E11" s="49">
        <v>13</v>
      </c>
      <c r="F11" s="49" t="s">
        <v>7</v>
      </c>
      <c r="G11" s="49"/>
      <c r="H11" s="49">
        <v>1</v>
      </c>
      <c r="I11" s="49"/>
      <c r="J11" s="49" t="s">
        <v>62</v>
      </c>
      <c r="K11" s="49" t="s">
        <v>20</v>
      </c>
      <c r="L11" s="50" t="s">
        <v>53</v>
      </c>
      <c r="M11" s="50"/>
      <c r="N11" s="48" t="s">
        <v>90</v>
      </c>
      <c r="O11" s="50"/>
    </row>
    <row r="12" spans="1:15" s="51" customFormat="1" ht="14.25" customHeight="1" x14ac:dyDescent="0.25">
      <c r="A12" s="46">
        <v>1988</v>
      </c>
      <c r="B12" s="47">
        <v>42650</v>
      </c>
      <c r="C12" s="48" t="s">
        <v>52</v>
      </c>
      <c r="D12" s="49">
        <v>21</v>
      </c>
      <c r="E12" s="49">
        <v>28</v>
      </c>
      <c r="F12" s="49" t="s">
        <v>7</v>
      </c>
      <c r="G12" s="49"/>
      <c r="H12" s="49">
        <v>1</v>
      </c>
      <c r="I12" s="49"/>
      <c r="J12" s="49"/>
      <c r="K12" s="49" t="s">
        <v>20</v>
      </c>
      <c r="L12" s="50" t="s">
        <v>53</v>
      </c>
      <c r="M12" s="50"/>
      <c r="N12" s="48" t="s">
        <v>90</v>
      </c>
      <c r="O12" s="50"/>
    </row>
    <row r="13" spans="1:15" s="51" customFormat="1" ht="14.25" customHeight="1" x14ac:dyDescent="0.25">
      <c r="A13" s="46">
        <v>1989</v>
      </c>
      <c r="B13" s="47">
        <v>42649</v>
      </c>
      <c r="C13" s="48" t="s">
        <v>52</v>
      </c>
      <c r="D13" s="49">
        <v>38</v>
      </c>
      <c r="E13" s="49">
        <v>31</v>
      </c>
      <c r="F13" s="49" t="s">
        <v>6</v>
      </c>
      <c r="G13" s="49">
        <v>1</v>
      </c>
      <c r="H13" s="49"/>
      <c r="I13" s="49"/>
      <c r="J13" s="49" t="s">
        <v>62</v>
      </c>
      <c r="K13" s="49" t="s">
        <v>22</v>
      </c>
      <c r="L13" s="50" t="s">
        <v>23</v>
      </c>
      <c r="M13" s="50"/>
      <c r="N13" s="48" t="s">
        <v>90</v>
      </c>
      <c r="O13" s="50"/>
    </row>
    <row r="14" spans="1:15" s="51" customFormat="1" ht="14.25" customHeight="1" x14ac:dyDescent="0.25">
      <c r="A14" s="46">
        <v>1990</v>
      </c>
      <c r="B14" s="47">
        <v>42655</v>
      </c>
      <c r="C14" s="48" t="s">
        <v>52</v>
      </c>
      <c r="D14" s="49">
        <v>0</v>
      </c>
      <c r="E14" s="49">
        <v>28</v>
      </c>
      <c r="F14" s="49" t="s">
        <v>7</v>
      </c>
      <c r="G14" s="49"/>
      <c r="H14" s="49">
        <v>1</v>
      </c>
      <c r="I14" s="49"/>
      <c r="J14" s="49"/>
      <c r="K14" s="49" t="s">
        <v>20</v>
      </c>
      <c r="L14" s="50" t="s">
        <v>53</v>
      </c>
      <c r="M14" s="50"/>
      <c r="N14" s="48" t="s">
        <v>90</v>
      </c>
      <c r="O14" s="50"/>
    </row>
    <row r="15" spans="1:15" s="51" customFormat="1" ht="14.25" customHeight="1" x14ac:dyDescent="0.25">
      <c r="A15" s="46">
        <v>1991</v>
      </c>
      <c r="B15" s="47">
        <v>42654</v>
      </c>
      <c r="C15" s="48" t="s">
        <v>52</v>
      </c>
      <c r="D15" s="49">
        <v>36</v>
      </c>
      <c r="E15" s="49">
        <v>0</v>
      </c>
      <c r="F15" s="49" t="s">
        <v>6</v>
      </c>
      <c r="G15" s="49">
        <v>1</v>
      </c>
      <c r="H15" s="49"/>
      <c r="I15" s="49"/>
      <c r="J15" s="49"/>
      <c r="K15" s="49" t="s">
        <v>22</v>
      </c>
      <c r="L15" s="50" t="s">
        <v>23</v>
      </c>
      <c r="M15" s="50"/>
      <c r="N15" s="48" t="s">
        <v>95</v>
      </c>
      <c r="O15" s="50"/>
    </row>
    <row r="16" spans="1:15" s="51" customFormat="1" ht="14.25" customHeight="1" x14ac:dyDescent="0.25">
      <c r="A16" s="46">
        <v>1992</v>
      </c>
      <c r="B16" s="47">
        <v>42645</v>
      </c>
      <c r="C16" s="48" t="s">
        <v>52</v>
      </c>
      <c r="D16" s="49">
        <v>28</v>
      </c>
      <c r="E16" s="49">
        <v>14</v>
      </c>
      <c r="F16" s="49" t="s">
        <v>6</v>
      </c>
      <c r="G16" s="49">
        <v>1</v>
      </c>
      <c r="H16" s="49"/>
      <c r="I16" s="49"/>
      <c r="J16" s="49"/>
      <c r="K16" s="49" t="s">
        <v>20</v>
      </c>
      <c r="L16" s="50" t="s">
        <v>53</v>
      </c>
      <c r="M16" s="50"/>
      <c r="N16" s="48" t="s">
        <v>95</v>
      </c>
      <c r="O16" s="50"/>
    </row>
    <row r="17" spans="1:254" s="51" customFormat="1" ht="14.25" customHeight="1" x14ac:dyDescent="0.25">
      <c r="A17" s="46">
        <v>1993</v>
      </c>
      <c r="B17" s="47">
        <v>42644</v>
      </c>
      <c r="C17" s="48" t="s">
        <v>52</v>
      </c>
      <c r="D17" s="49">
        <v>0</v>
      </c>
      <c r="E17" s="49">
        <v>13</v>
      </c>
      <c r="F17" s="49" t="s">
        <v>7</v>
      </c>
      <c r="G17" s="49"/>
      <c r="H17" s="49">
        <v>1</v>
      </c>
      <c r="I17" s="49"/>
      <c r="J17" s="49"/>
      <c r="K17" s="49" t="s">
        <v>22</v>
      </c>
      <c r="L17" s="50" t="s">
        <v>23</v>
      </c>
      <c r="M17" s="50"/>
      <c r="N17" s="48" t="s">
        <v>95</v>
      </c>
      <c r="O17" s="50"/>
    </row>
    <row r="18" spans="1:254" s="51" customFormat="1" ht="14.25" customHeight="1" x14ac:dyDescent="0.25">
      <c r="A18" s="46">
        <v>1994</v>
      </c>
      <c r="B18" s="47">
        <v>42671</v>
      </c>
      <c r="C18" s="48" t="s">
        <v>52</v>
      </c>
      <c r="D18" s="49">
        <v>14</v>
      </c>
      <c r="E18" s="49">
        <v>21</v>
      </c>
      <c r="F18" s="49" t="s">
        <v>7</v>
      </c>
      <c r="G18" s="49"/>
      <c r="H18" s="49">
        <v>1</v>
      </c>
      <c r="I18" s="49"/>
      <c r="J18" s="49"/>
      <c r="K18" s="49" t="s">
        <v>20</v>
      </c>
      <c r="L18" s="50" t="s">
        <v>53</v>
      </c>
      <c r="M18" s="50"/>
      <c r="N18" s="48" t="s">
        <v>95</v>
      </c>
      <c r="O18" s="50"/>
    </row>
    <row r="19" spans="1:254" s="51" customFormat="1" ht="14.25" customHeight="1" x14ac:dyDescent="0.25">
      <c r="A19" s="46">
        <v>1995</v>
      </c>
      <c r="B19" s="47">
        <v>42670</v>
      </c>
      <c r="C19" s="48" t="s">
        <v>52</v>
      </c>
      <c r="D19" s="49">
        <v>15</v>
      </c>
      <c r="E19" s="49">
        <v>28</v>
      </c>
      <c r="F19" s="49" t="s">
        <v>7</v>
      </c>
      <c r="G19" s="49"/>
      <c r="H19" s="49">
        <v>1</v>
      </c>
      <c r="I19" s="49"/>
      <c r="J19" s="49"/>
      <c r="K19" s="49" t="s">
        <v>22</v>
      </c>
      <c r="L19" s="50" t="s">
        <v>23</v>
      </c>
      <c r="M19" s="50"/>
      <c r="N19" s="48" t="s">
        <v>95</v>
      </c>
      <c r="O19" s="50"/>
    </row>
    <row r="20" spans="1:254" s="51" customFormat="1" ht="14.25" customHeight="1" x14ac:dyDescent="0.25">
      <c r="A20" s="46">
        <v>2011</v>
      </c>
      <c r="B20" s="47">
        <v>42657</v>
      </c>
      <c r="C20" s="48" t="s">
        <v>52</v>
      </c>
      <c r="D20" s="49">
        <v>20</v>
      </c>
      <c r="E20" s="49">
        <v>27</v>
      </c>
      <c r="F20" s="49" t="s">
        <v>7</v>
      </c>
      <c r="G20" s="49"/>
      <c r="H20" s="49">
        <v>1</v>
      </c>
      <c r="I20" s="49"/>
      <c r="J20" s="49"/>
      <c r="K20" s="49" t="s">
        <v>20</v>
      </c>
      <c r="L20" s="50" t="s">
        <v>53</v>
      </c>
      <c r="M20" s="50"/>
      <c r="N20" s="48" t="s">
        <v>99</v>
      </c>
      <c r="O20" s="50"/>
    </row>
    <row r="21" spans="1:254" s="51" customFormat="1" ht="14.25" customHeight="1" x14ac:dyDescent="0.25">
      <c r="A21" s="46">
        <v>2012</v>
      </c>
      <c r="B21" s="47">
        <v>42655</v>
      </c>
      <c r="C21" s="48" t="s">
        <v>52</v>
      </c>
      <c r="D21" s="49">
        <v>7</v>
      </c>
      <c r="E21" s="49">
        <v>28</v>
      </c>
      <c r="F21" s="49" t="s">
        <v>7</v>
      </c>
      <c r="G21" s="49"/>
      <c r="H21" s="49">
        <v>1</v>
      </c>
      <c r="I21" s="49"/>
      <c r="J21" s="49"/>
      <c r="K21" s="49" t="s">
        <v>22</v>
      </c>
      <c r="L21" s="50" t="s">
        <v>23</v>
      </c>
      <c r="M21" s="50" t="s">
        <v>119</v>
      </c>
      <c r="N21" s="48" t="s">
        <v>122</v>
      </c>
      <c r="O21" s="50"/>
    </row>
    <row r="22" spans="1:254" s="12" customFormat="1" ht="14.25" customHeight="1" x14ac:dyDescent="0.25">
      <c r="A22" s="8"/>
      <c r="B22" s="9"/>
      <c r="C22" s="10"/>
      <c r="D22" s="11"/>
      <c r="E22" s="11"/>
      <c r="F22" s="11"/>
      <c r="G22" s="11"/>
      <c r="H22" s="11"/>
      <c r="I22" s="11"/>
      <c r="J22" s="11"/>
      <c r="K22" s="11"/>
      <c r="N22" s="10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  <row r="23" spans="1:254" s="12" customFormat="1" ht="14.25" customHeight="1" x14ac:dyDescent="0.25">
      <c r="A23" s="8"/>
      <c r="B23" s="9"/>
      <c r="C23" s="10"/>
      <c r="D23" s="13">
        <f>SUM(D2:D22)</f>
        <v>345</v>
      </c>
      <c r="E23" s="13">
        <f>SUM(E2:E22)</f>
        <v>298</v>
      </c>
      <c r="F23" s="11"/>
      <c r="G23" s="11">
        <f>SUM(G2:G22)</f>
        <v>11</v>
      </c>
      <c r="H23" s="11">
        <f>SUM(H2:H22)</f>
        <v>9</v>
      </c>
      <c r="I23" s="11">
        <f>SUM(I2:I22)</f>
        <v>0</v>
      </c>
      <c r="J23" s="14">
        <f>(G23+(I23/2))/(G23+H23+I23)</f>
        <v>0.55000000000000004</v>
      </c>
      <c r="K23" s="11"/>
      <c r="N23" s="1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  <row r="24" spans="1:254" s="12" customFormat="1" ht="14.25" customHeight="1" x14ac:dyDescent="0.25">
      <c r="A24" s="8"/>
      <c r="B24" s="9"/>
      <c r="C24" s="10"/>
      <c r="D24" s="15">
        <f>AVERAGE(D2:D22)</f>
        <v>17.25</v>
      </c>
      <c r="E24" s="15">
        <f>AVERAGE(E2:E22)</f>
        <v>14.9</v>
      </c>
      <c r="F24" s="16">
        <f>D24-E24</f>
        <v>2.3499999999999996</v>
      </c>
      <c r="G24" s="11"/>
      <c r="H24" s="11"/>
      <c r="I24" s="11"/>
      <c r="J24" s="11"/>
      <c r="K24" s="11"/>
      <c r="N24" s="1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</sheetData>
  <conditionalFormatting sqref="F24">
    <cfRule type="cellIs" dxfId="46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55</vt:i4>
      </vt:variant>
    </vt:vector>
  </HeadingPairs>
  <TitlesOfParts>
    <vt:vector size="55" baseType="lpstr">
      <vt:lpstr>Osbourn</vt:lpstr>
      <vt:lpstr>Yearly</vt:lpstr>
      <vt:lpstr>playoffs</vt:lpstr>
      <vt:lpstr>Armstong</vt:lpstr>
      <vt:lpstr>Armstong-Kennedy</vt:lpstr>
      <vt:lpstr>Battlefield</vt:lpstr>
      <vt:lpstr>Bishop Ireton</vt:lpstr>
      <vt:lpstr>Brentsville</vt:lpstr>
      <vt:lpstr>Broad Run</vt:lpstr>
      <vt:lpstr>Brooke Point</vt:lpstr>
      <vt:lpstr>CD Hylton</vt:lpstr>
      <vt:lpstr>Caroline</vt:lpstr>
      <vt:lpstr>Chancellor</vt:lpstr>
      <vt:lpstr>Chantilly</vt:lpstr>
      <vt:lpstr>Clarke County</vt:lpstr>
      <vt:lpstr>Courtland</vt:lpstr>
      <vt:lpstr>Culpeper County</vt:lpstr>
      <vt:lpstr>Fauquier</vt:lpstr>
      <vt:lpstr>Forest Park</vt:lpstr>
      <vt:lpstr>Franklin County</vt:lpstr>
      <vt:lpstr>Freedom S Riding</vt:lpstr>
      <vt:lpstr>Freedom Woodbridge</vt:lpstr>
      <vt:lpstr>GW Danville</vt:lpstr>
      <vt:lpstr>Gar-Field</vt:lpstr>
      <vt:lpstr>George Mason</vt:lpstr>
      <vt:lpstr>Handley</vt:lpstr>
      <vt:lpstr>Heritage Leesburg</vt:lpstr>
      <vt:lpstr>James Monroe</vt:lpstr>
      <vt:lpstr>James Wood</vt:lpstr>
      <vt:lpstr>King George</vt:lpstr>
      <vt:lpstr>Lancaster</vt:lpstr>
      <vt:lpstr>Liberty Bealeton</vt:lpstr>
      <vt:lpstr>Loudoun County</vt:lpstr>
      <vt:lpstr>Loudoun Valley</vt:lpstr>
      <vt:lpstr>Manassas Park</vt:lpstr>
      <vt:lpstr>Massaponax</vt:lpstr>
      <vt:lpstr>Mtn View</vt:lpstr>
      <vt:lpstr>N Stafford</vt:lpstr>
      <vt:lpstr>Orange County</vt:lpstr>
      <vt:lpstr>Osbourn Park</vt:lpstr>
      <vt:lpstr>Oscar Smith</vt:lpstr>
      <vt:lpstr>Park View Sterling</vt:lpstr>
      <vt:lpstr>Patriot</vt:lpstr>
      <vt:lpstr>Potomac</vt:lpstr>
      <vt:lpstr>Salem Va Beach</vt:lpstr>
      <vt:lpstr>Sherando</vt:lpstr>
      <vt:lpstr>Spotsylvania</vt:lpstr>
      <vt:lpstr>St. Stephens</vt:lpstr>
      <vt:lpstr>Stafford</vt:lpstr>
      <vt:lpstr>Stone Bridge</vt:lpstr>
      <vt:lpstr>S Jackson Manassas</vt:lpstr>
      <vt:lpstr>Varina</vt:lpstr>
      <vt:lpstr>Warren County</vt:lpstr>
      <vt:lpstr>Waynesboro</vt:lpstr>
      <vt:lpstr>Woodbridge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Rick Baker</cp:lastModifiedBy>
  <dcterms:created xsi:type="dcterms:W3CDTF">2016-03-29T02:07:48Z</dcterms:created>
  <dcterms:modified xsi:type="dcterms:W3CDTF">2017-03-18T21:36:34Z</dcterms:modified>
</cp:coreProperties>
</file>